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4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560" yWindow="560" windowWidth="25040" windowHeight="17000" tabRatio="622"/>
  </bookViews>
  <sheets>
    <sheet name="Step 1" sheetId="1" r:id="rId1"/>
    <sheet name="Step 2" sheetId="2" r:id="rId2"/>
    <sheet name="Step 3" sheetId="3" r:id="rId3"/>
    <sheet name="Step 4" sheetId="4" r:id="rId4"/>
    <sheet name="Step 5" sheetId="5" r:id="rId5"/>
    <sheet name="C5" sheetId="8" r:id="rId6"/>
    <sheet name="Step 5a" sheetId="7" r:id="rId7"/>
    <sheet name="C5a" sheetId="12" r:id="rId8"/>
    <sheet name="Step 6" sheetId="10" r:id="rId9"/>
    <sheet name="C6" sheetId="9" r:id="rId10"/>
    <sheet name="Step 7" sheetId="11" r:id="rId11"/>
    <sheet name="Step 8" sheetId="14" r:id="rId12"/>
    <sheet name="Step 9" sheetId="16" r:id="rId13"/>
    <sheet name="C9" sheetId="15" r:id="rId14"/>
    <sheet name="Step 10" sheetId="17" r:id="rId15"/>
    <sheet name="C10" sheetId="18" r:id="rId16"/>
    <sheet name="Assumptions" sheetId="19" r:id="rId17"/>
    <sheet name="P&amp;L" sheetId="20" r:id="rId18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5" i="20" l="1"/>
  <c r="X25" i="20"/>
  <c r="W25" i="20"/>
  <c r="V25" i="20"/>
  <c r="T25" i="20"/>
  <c r="S25" i="20"/>
  <c r="R25" i="20"/>
  <c r="Q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Y9" i="20"/>
  <c r="X9" i="20"/>
  <c r="W9" i="20"/>
  <c r="V9" i="20"/>
  <c r="T9" i="20"/>
  <c r="S9" i="20"/>
  <c r="R9" i="20"/>
  <c r="Q9" i="20"/>
  <c r="O9" i="20"/>
  <c r="N9" i="20"/>
  <c r="M9" i="20"/>
  <c r="L9" i="20"/>
  <c r="K9" i="20"/>
  <c r="J9" i="20"/>
  <c r="I9" i="20"/>
  <c r="H9" i="20"/>
  <c r="G9" i="20"/>
  <c r="F9" i="20"/>
  <c r="E9" i="20"/>
  <c r="D9" i="20"/>
  <c r="Y7" i="20"/>
  <c r="X7" i="20"/>
  <c r="W7" i="20"/>
  <c r="V7" i="20"/>
  <c r="T7" i="20"/>
  <c r="S7" i="20"/>
  <c r="R7" i="20"/>
  <c r="Q7" i="20"/>
  <c r="O7" i="20"/>
  <c r="N7" i="20"/>
  <c r="M7" i="20"/>
  <c r="L7" i="20"/>
  <c r="K7" i="20"/>
  <c r="J7" i="20"/>
  <c r="I7" i="20"/>
  <c r="H7" i="20"/>
  <c r="G7" i="20"/>
  <c r="F7" i="20"/>
  <c r="E7" i="20"/>
  <c r="D7" i="20"/>
  <c r="D8" i="20"/>
  <c r="D10" i="20"/>
  <c r="D12" i="20"/>
  <c r="E8" i="20"/>
  <c r="E10" i="20"/>
  <c r="E12" i="20"/>
  <c r="F8" i="20"/>
  <c r="F10" i="20"/>
  <c r="F12" i="20"/>
  <c r="G8" i="20"/>
  <c r="G10" i="20"/>
  <c r="G12" i="20"/>
  <c r="H8" i="20"/>
  <c r="H10" i="20"/>
  <c r="H12" i="20"/>
  <c r="I8" i="20"/>
  <c r="I10" i="20"/>
  <c r="I12" i="20"/>
  <c r="J8" i="20"/>
  <c r="J10" i="20"/>
  <c r="J12" i="20"/>
  <c r="K8" i="20"/>
  <c r="K10" i="20"/>
  <c r="K12" i="20"/>
  <c r="L8" i="20"/>
  <c r="L10" i="20"/>
  <c r="L12" i="20"/>
  <c r="M8" i="20"/>
  <c r="M10" i="20"/>
  <c r="M12" i="20"/>
  <c r="N8" i="20"/>
  <c r="N10" i="20"/>
  <c r="N12" i="20"/>
  <c r="O8" i="20"/>
  <c r="O10" i="20"/>
  <c r="O12" i="20"/>
  <c r="P12" i="20"/>
  <c r="D16" i="20"/>
  <c r="D20" i="20"/>
  <c r="D27" i="20"/>
  <c r="E16" i="20"/>
  <c r="E20" i="20"/>
  <c r="E27" i="20"/>
  <c r="F16" i="20"/>
  <c r="F20" i="20"/>
  <c r="F27" i="20"/>
  <c r="G16" i="20"/>
  <c r="G20" i="20"/>
  <c r="G23" i="20"/>
  <c r="G27" i="20"/>
  <c r="H16" i="20"/>
  <c r="H20" i="20"/>
  <c r="H23" i="20"/>
  <c r="H27" i="20"/>
  <c r="I16" i="20"/>
  <c r="I20" i="20"/>
  <c r="I23" i="20"/>
  <c r="I27" i="20"/>
  <c r="J16" i="20"/>
  <c r="J20" i="20"/>
  <c r="J23" i="20"/>
  <c r="J27" i="20"/>
  <c r="K16" i="20"/>
  <c r="K20" i="20"/>
  <c r="K23" i="20"/>
  <c r="K27" i="20"/>
  <c r="L16" i="20"/>
  <c r="L20" i="20"/>
  <c r="L23" i="20"/>
  <c r="L27" i="20"/>
  <c r="M16" i="20"/>
  <c r="M20" i="20"/>
  <c r="M23" i="20"/>
  <c r="M27" i="20"/>
  <c r="N16" i="20"/>
  <c r="N20" i="20"/>
  <c r="N23" i="20"/>
  <c r="N27" i="20"/>
  <c r="O16" i="20"/>
  <c r="O20" i="20"/>
  <c r="O23" i="20"/>
  <c r="O27" i="20"/>
  <c r="P27" i="20"/>
  <c r="P29" i="20"/>
  <c r="P31" i="20"/>
  <c r="P32" i="20"/>
  <c r="P35" i="20"/>
  <c r="Q8" i="20"/>
  <c r="Q10" i="20"/>
  <c r="Q12" i="20"/>
  <c r="Q16" i="20"/>
  <c r="Q20" i="20"/>
  <c r="Q23" i="20"/>
  <c r="Q27" i="20"/>
  <c r="Q29" i="20"/>
  <c r="R8" i="20"/>
  <c r="R10" i="20"/>
  <c r="R12" i="20"/>
  <c r="R16" i="20"/>
  <c r="R20" i="20"/>
  <c r="R23" i="20"/>
  <c r="R27" i="20"/>
  <c r="R29" i="20"/>
  <c r="S8" i="20"/>
  <c r="S10" i="20"/>
  <c r="S12" i="20"/>
  <c r="S16" i="20"/>
  <c r="S20" i="20"/>
  <c r="S23" i="20"/>
  <c r="S27" i="20"/>
  <c r="S29" i="20"/>
  <c r="T8" i="20"/>
  <c r="T10" i="20"/>
  <c r="T12" i="20"/>
  <c r="T16" i="20"/>
  <c r="T20" i="20"/>
  <c r="T23" i="20"/>
  <c r="T27" i="20"/>
  <c r="T29" i="20"/>
  <c r="U29" i="20"/>
  <c r="U31" i="20"/>
  <c r="U32" i="20"/>
  <c r="U35" i="20"/>
  <c r="V8" i="20"/>
  <c r="V10" i="20"/>
  <c r="V12" i="20"/>
  <c r="V16" i="20"/>
  <c r="V20" i="20"/>
  <c r="V23" i="20"/>
  <c r="V27" i="20"/>
  <c r="V29" i="20"/>
  <c r="W8" i="20"/>
  <c r="W10" i="20"/>
  <c r="W12" i="20"/>
  <c r="W16" i="20"/>
  <c r="W20" i="20"/>
  <c r="W23" i="20"/>
  <c r="W27" i="20"/>
  <c r="W29" i="20"/>
  <c r="X8" i="20"/>
  <c r="X10" i="20"/>
  <c r="X12" i="20"/>
  <c r="X16" i="20"/>
  <c r="X20" i="20"/>
  <c r="X23" i="20"/>
  <c r="X27" i="20"/>
  <c r="X29" i="20"/>
  <c r="Y8" i="20"/>
  <c r="Y10" i="20"/>
  <c r="Y12" i="20"/>
  <c r="Y16" i="20"/>
  <c r="Y20" i="20"/>
  <c r="Y23" i="20"/>
  <c r="Y27" i="20"/>
  <c r="Y29" i="20"/>
  <c r="Z29" i="20"/>
  <c r="Z31" i="20"/>
  <c r="Z32" i="20"/>
  <c r="Z35" i="20"/>
  <c r="D29" i="20"/>
  <c r="D34" i="20"/>
  <c r="E29" i="20"/>
  <c r="E34" i="20"/>
  <c r="F29" i="20"/>
  <c r="F34" i="20"/>
  <c r="G29" i="20"/>
  <c r="G34" i="20"/>
  <c r="H29" i="20"/>
  <c r="H34" i="20"/>
  <c r="I29" i="20"/>
  <c r="I34" i="20"/>
  <c r="J29" i="20"/>
  <c r="J34" i="20"/>
  <c r="K29" i="20"/>
  <c r="K34" i="20"/>
  <c r="L29" i="20"/>
  <c r="L34" i="20"/>
  <c r="M29" i="20"/>
  <c r="M34" i="20"/>
  <c r="N29" i="20"/>
  <c r="N34" i="20"/>
  <c r="O29" i="20"/>
  <c r="O34" i="20"/>
  <c r="P34" i="20"/>
  <c r="Q34" i="20"/>
  <c r="R34" i="20"/>
  <c r="S34" i="20"/>
  <c r="T34" i="20"/>
  <c r="U34" i="20"/>
  <c r="V34" i="20"/>
  <c r="W34" i="20"/>
  <c r="X34" i="20"/>
  <c r="Y34" i="20"/>
  <c r="Z34" i="20"/>
  <c r="Z27" i="20"/>
  <c r="U27" i="20"/>
  <c r="Z23" i="20"/>
  <c r="U23" i="20"/>
  <c r="D23" i="20"/>
  <c r="E23" i="20"/>
  <c r="F23" i="20"/>
  <c r="P23" i="20"/>
  <c r="Z20" i="20"/>
  <c r="U20" i="20"/>
  <c r="P20" i="20"/>
  <c r="Z16" i="20"/>
  <c r="U16" i="20"/>
  <c r="P16" i="20"/>
  <c r="Z8" i="20"/>
  <c r="Z10" i="20"/>
  <c r="Z13" i="20"/>
  <c r="U8" i="20"/>
  <c r="U10" i="20"/>
  <c r="U13" i="20"/>
  <c r="Z12" i="20"/>
  <c r="U12" i="20"/>
  <c r="P10" i="20"/>
  <c r="P8" i="20"/>
  <c r="Z6" i="20"/>
  <c r="U6" i="20"/>
  <c r="P6" i="20"/>
  <c r="D12" i="19"/>
  <c r="E8" i="19"/>
  <c r="E9" i="19"/>
  <c r="E10" i="19"/>
  <c r="E12" i="19"/>
  <c r="F8" i="19"/>
  <c r="F9" i="19"/>
  <c r="F10" i="19"/>
  <c r="F12" i="19"/>
  <c r="G6" i="19"/>
  <c r="G8" i="19"/>
  <c r="G9" i="19"/>
  <c r="G10" i="19"/>
  <c r="G11" i="19"/>
  <c r="G12" i="19"/>
  <c r="H6" i="19"/>
  <c r="H8" i="19"/>
  <c r="H9" i="19"/>
  <c r="H10" i="19"/>
  <c r="H11" i="19"/>
  <c r="H12" i="19"/>
  <c r="I6" i="19"/>
  <c r="I8" i="19"/>
  <c r="I9" i="19"/>
  <c r="I10" i="19"/>
  <c r="I11" i="19"/>
  <c r="I12" i="19"/>
  <c r="J6" i="19"/>
  <c r="J8" i="19"/>
  <c r="J9" i="19"/>
  <c r="J10" i="19"/>
  <c r="J11" i="19"/>
  <c r="J12" i="19"/>
  <c r="K6" i="19"/>
  <c r="K8" i="19"/>
  <c r="K9" i="19"/>
  <c r="K10" i="19"/>
  <c r="K11" i="19"/>
  <c r="K12" i="19"/>
  <c r="L6" i="19"/>
  <c r="L8" i="19"/>
  <c r="L9" i="19"/>
  <c r="L10" i="19"/>
  <c r="L11" i="19"/>
  <c r="L12" i="19"/>
  <c r="M6" i="19"/>
  <c r="M8" i="19"/>
  <c r="M9" i="19"/>
  <c r="M10" i="19"/>
  <c r="M11" i="19"/>
  <c r="M12" i="19"/>
  <c r="N6" i="19"/>
  <c r="N8" i="19"/>
  <c r="N9" i="19"/>
  <c r="N10" i="19"/>
  <c r="N11" i="19"/>
  <c r="N12" i="19"/>
  <c r="O6" i="19"/>
  <c r="O8" i="19"/>
  <c r="O9" i="19"/>
  <c r="O10" i="19"/>
  <c r="O11" i="19"/>
  <c r="O12" i="19"/>
  <c r="H16" i="19"/>
  <c r="I16" i="19"/>
  <c r="J16" i="19"/>
  <c r="K16" i="19"/>
  <c r="L16" i="19"/>
  <c r="M16" i="19"/>
  <c r="N16" i="19"/>
  <c r="O16" i="19"/>
  <c r="Q6" i="19"/>
  <c r="Q11" i="19"/>
  <c r="Q12" i="19"/>
  <c r="R6" i="19"/>
  <c r="R12" i="19"/>
  <c r="S12" i="19"/>
  <c r="T6" i="19"/>
  <c r="T12" i="19"/>
  <c r="R11" i="19"/>
  <c r="T11" i="19"/>
  <c r="V11" i="19"/>
  <c r="V12" i="19"/>
  <c r="W6" i="19"/>
  <c r="W8" i="19"/>
  <c r="W9" i="19"/>
  <c r="W10" i="19"/>
  <c r="W11" i="19"/>
  <c r="W12" i="19"/>
  <c r="X6" i="19"/>
  <c r="X8" i="19"/>
  <c r="X9" i="19"/>
  <c r="X10" i="19"/>
  <c r="X11" i="19"/>
  <c r="X12" i="19"/>
  <c r="Y6" i="19"/>
  <c r="Y8" i="19"/>
  <c r="Y9" i="19"/>
  <c r="Y10" i="19"/>
  <c r="Y11" i="19"/>
  <c r="Y12" i="19"/>
  <c r="S11" i="19"/>
  <c r="R10" i="19"/>
  <c r="T10" i="19"/>
  <c r="S10" i="19"/>
  <c r="R9" i="19"/>
  <c r="T9" i="19"/>
  <c r="S9" i="19"/>
  <c r="R8" i="19"/>
  <c r="T8" i="19"/>
  <c r="S8" i="19"/>
  <c r="U6" i="17"/>
  <c r="Y28" i="17"/>
  <c r="X28" i="17"/>
  <c r="W28" i="17"/>
  <c r="V28" i="17"/>
  <c r="T28" i="17"/>
  <c r="S28" i="17"/>
  <c r="R28" i="17"/>
  <c r="Q28" i="17"/>
  <c r="Y28" i="16"/>
  <c r="X28" i="16"/>
  <c r="W28" i="16"/>
  <c r="V28" i="16"/>
  <c r="T28" i="16"/>
  <c r="S28" i="16"/>
  <c r="R28" i="16"/>
  <c r="Q28" i="16"/>
  <c r="T28" i="14"/>
  <c r="S28" i="14"/>
  <c r="R28" i="14"/>
  <c r="Q28" i="14"/>
  <c r="T7" i="17"/>
  <c r="D8" i="17"/>
  <c r="D14" i="17"/>
  <c r="D15" i="17"/>
  <c r="D17" i="17"/>
  <c r="E8" i="17"/>
  <c r="E10" i="17"/>
  <c r="E11" i="17"/>
  <c r="E12" i="17"/>
  <c r="E14" i="17"/>
  <c r="E15" i="17"/>
  <c r="E17" i="17"/>
  <c r="F8" i="17"/>
  <c r="F10" i="17"/>
  <c r="F11" i="17"/>
  <c r="F12" i="17"/>
  <c r="F14" i="17"/>
  <c r="F15" i="17"/>
  <c r="F17" i="17"/>
  <c r="G7" i="17"/>
  <c r="G8" i="17"/>
  <c r="G10" i="17"/>
  <c r="G11" i="17"/>
  <c r="G12" i="17"/>
  <c r="G13" i="17"/>
  <c r="G14" i="17"/>
  <c r="G15" i="17"/>
  <c r="G17" i="17"/>
  <c r="H7" i="17"/>
  <c r="H8" i="17"/>
  <c r="H10" i="17"/>
  <c r="H11" i="17"/>
  <c r="H12" i="17"/>
  <c r="H13" i="17"/>
  <c r="H14" i="17"/>
  <c r="H15" i="17"/>
  <c r="H17" i="17"/>
  <c r="I7" i="17"/>
  <c r="I8" i="17"/>
  <c r="I10" i="17"/>
  <c r="I11" i="17"/>
  <c r="I12" i="17"/>
  <c r="I13" i="17"/>
  <c r="I14" i="17"/>
  <c r="I15" i="17"/>
  <c r="I17" i="17"/>
  <c r="J7" i="17"/>
  <c r="J8" i="17"/>
  <c r="J10" i="17"/>
  <c r="J11" i="17"/>
  <c r="J12" i="17"/>
  <c r="J13" i="17"/>
  <c r="J14" i="17"/>
  <c r="J15" i="17"/>
  <c r="J17" i="17"/>
  <c r="K7" i="17"/>
  <c r="K8" i="17"/>
  <c r="K10" i="17"/>
  <c r="K11" i="17"/>
  <c r="K12" i="17"/>
  <c r="K13" i="17"/>
  <c r="K14" i="17"/>
  <c r="K15" i="17"/>
  <c r="K17" i="17"/>
  <c r="L7" i="17"/>
  <c r="L8" i="17"/>
  <c r="L10" i="17"/>
  <c r="L11" i="17"/>
  <c r="L12" i="17"/>
  <c r="L13" i="17"/>
  <c r="L14" i="17"/>
  <c r="L15" i="17"/>
  <c r="L17" i="17"/>
  <c r="M7" i="17"/>
  <c r="M8" i="17"/>
  <c r="M10" i="17"/>
  <c r="M11" i="17"/>
  <c r="M12" i="17"/>
  <c r="M13" i="17"/>
  <c r="M14" i="17"/>
  <c r="M15" i="17"/>
  <c r="M17" i="17"/>
  <c r="N7" i="17"/>
  <c r="N8" i="17"/>
  <c r="N10" i="17"/>
  <c r="N11" i="17"/>
  <c r="N12" i="17"/>
  <c r="N13" i="17"/>
  <c r="N14" i="17"/>
  <c r="N15" i="17"/>
  <c r="N17" i="17"/>
  <c r="O7" i="17"/>
  <c r="O8" i="17"/>
  <c r="O10" i="17"/>
  <c r="O11" i="17"/>
  <c r="O12" i="17"/>
  <c r="O13" i="17"/>
  <c r="O14" i="17"/>
  <c r="O15" i="17"/>
  <c r="O17" i="17"/>
  <c r="P17" i="17"/>
  <c r="D21" i="17"/>
  <c r="D25" i="17"/>
  <c r="D32" i="17"/>
  <c r="E21" i="17"/>
  <c r="E25" i="17"/>
  <c r="E32" i="17"/>
  <c r="F21" i="17"/>
  <c r="F25" i="17"/>
  <c r="F32" i="17"/>
  <c r="G21" i="17"/>
  <c r="G25" i="17"/>
  <c r="G28" i="17"/>
  <c r="G32" i="17"/>
  <c r="H21" i="17"/>
  <c r="H25" i="17"/>
  <c r="H30" i="17"/>
  <c r="H28" i="17"/>
  <c r="H32" i="17"/>
  <c r="I21" i="17"/>
  <c r="I25" i="17"/>
  <c r="I30" i="17"/>
  <c r="I28" i="17"/>
  <c r="I32" i="17"/>
  <c r="J21" i="17"/>
  <c r="J25" i="17"/>
  <c r="J30" i="17"/>
  <c r="J28" i="17"/>
  <c r="J32" i="17"/>
  <c r="K21" i="17"/>
  <c r="K25" i="17"/>
  <c r="K30" i="17"/>
  <c r="K28" i="17"/>
  <c r="K32" i="17"/>
  <c r="L21" i="17"/>
  <c r="L25" i="17"/>
  <c r="L30" i="17"/>
  <c r="L28" i="17"/>
  <c r="L32" i="17"/>
  <c r="M21" i="17"/>
  <c r="M25" i="17"/>
  <c r="M30" i="17"/>
  <c r="M28" i="17"/>
  <c r="M32" i="17"/>
  <c r="N21" i="17"/>
  <c r="N25" i="17"/>
  <c r="N30" i="17"/>
  <c r="N28" i="17"/>
  <c r="N32" i="17"/>
  <c r="O21" i="17"/>
  <c r="O25" i="17"/>
  <c r="O30" i="17"/>
  <c r="O28" i="17"/>
  <c r="O32" i="17"/>
  <c r="P32" i="17"/>
  <c r="P34" i="17"/>
  <c r="P36" i="17"/>
  <c r="P37" i="17"/>
  <c r="P40" i="17"/>
  <c r="Q7" i="17"/>
  <c r="Q8" i="17"/>
  <c r="Q13" i="17"/>
  <c r="Q14" i="17"/>
  <c r="Q15" i="17"/>
  <c r="Q17" i="17"/>
  <c r="Q21" i="17"/>
  <c r="Q25" i="17"/>
  <c r="Q32" i="17"/>
  <c r="Q34" i="17"/>
  <c r="R7" i="17"/>
  <c r="R8" i="17"/>
  <c r="R14" i="17"/>
  <c r="R15" i="17"/>
  <c r="R17" i="17"/>
  <c r="R21" i="17"/>
  <c r="R25" i="17"/>
  <c r="R32" i="17"/>
  <c r="R34" i="17"/>
  <c r="S8" i="17"/>
  <c r="S14" i="17"/>
  <c r="S15" i="17"/>
  <c r="S17" i="17"/>
  <c r="S21" i="17"/>
  <c r="S25" i="17"/>
  <c r="S32" i="17"/>
  <c r="S34" i="17"/>
  <c r="T8" i="17"/>
  <c r="T14" i="17"/>
  <c r="T15" i="17"/>
  <c r="T17" i="17"/>
  <c r="T21" i="17"/>
  <c r="T25" i="17"/>
  <c r="T32" i="17"/>
  <c r="T34" i="17"/>
  <c r="U34" i="17"/>
  <c r="U36" i="17"/>
  <c r="U37" i="17"/>
  <c r="U40" i="17"/>
  <c r="V8" i="17"/>
  <c r="R10" i="17"/>
  <c r="T10" i="17"/>
  <c r="R13" i="17"/>
  <c r="T13" i="17"/>
  <c r="V13" i="17"/>
  <c r="V14" i="17"/>
  <c r="V15" i="17"/>
  <c r="V17" i="17"/>
  <c r="V21" i="17"/>
  <c r="V25" i="17"/>
  <c r="V32" i="17"/>
  <c r="V34" i="17"/>
  <c r="W7" i="17"/>
  <c r="W8" i="17"/>
  <c r="W10" i="17"/>
  <c r="W11" i="17"/>
  <c r="W12" i="17"/>
  <c r="W13" i="17"/>
  <c r="W14" i="17"/>
  <c r="W15" i="17"/>
  <c r="W17" i="17"/>
  <c r="W21" i="17"/>
  <c r="W25" i="17"/>
  <c r="W32" i="17"/>
  <c r="W34" i="17"/>
  <c r="X7" i="17"/>
  <c r="X8" i="17"/>
  <c r="X10" i="17"/>
  <c r="X11" i="17"/>
  <c r="X12" i="17"/>
  <c r="X13" i="17"/>
  <c r="X14" i="17"/>
  <c r="X15" i="17"/>
  <c r="X17" i="17"/>
  <c r="X21" i="17"/>
  <c r="X25" i="17"/>
  <c r="X32" i="17"/>
  <c r="X34" i="17"/>
  <c r="Y7" i="17"/>
  <c r="Y8" i="17"/>
  <c r="Y10" i="17"/>
  <c r="Y11" i="17"/>
  <c r="Y12" i="17"/>
  <c r="Y13" i="17"/>
  <c r="Y14" i="17"/>
  <c r="Y15" i="17"/>
  <c r="Y17" i="17"/>
  <c r="Y21" i="17"/>
  <c r="Y25" i="17"/>
  <c r="Y32" i="17"/>
  <c r="Y34" i="17"/>
  <c r="Z34" i="17"/>
  <c r="Z36" i="17"/>
  <c r="Z37" i="17"/>
  <c r="Z40" i="17"/>
  <c r="D34" i="17"/>
  <c r="D39" i="17"/>
  <c r="E34" i="17"/>
  <c r="E39" i="17"/>
  <c r="F34" i="17"/>
  <c r="F39" i="17"/>
  <c r="G34" i="17"/>
  <c r="G39" i="17"/>
  <c r="H34" i="17"/>
  <c r="H39" i="17"/>
  <c r="I34" i="17"/>
  <c r="I39" i="17"/>
  <c r="J34" i="17"/>
  <c r="J39" i="17"/>
  <c r="K34" i="17"/>
  <c r="K39" i="17"/>
  <c r="L34" i="17"/>
  <c r="L39" i="17"/>
  <c r="M34" i="17"/>
  <c r="M39" i="17"/>
  <c r="N34" i="17"/>
  <c r="N39" i="17"/>
  <c r="O34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Z32" i="17"/>
  <c r="U32" i="17"/>
  <c r="Z28" i="17"/>
  <c r="U28" i="17"/>
  <c r="D28" i="17"/>
  <c r="E28" i="17"/>
  <c r="F28" i="17"/>
  <c r="P28" i="17"/>
  <c r="Z25" i="17"/>
  <c r="U25" i="17"/>
  <c r="P25" i="17"/>
  <c r="Z21" i="17"/>
  <c r="U21" i="17"/>
  <c r="P21" i="17"/>
  <c r="Z8" i="17"/>
  <c r="Z15" i="17"/>
  <c r="Z18" i="17"/>
  <c r="U8" i="17"/>
  <c r="U15" i="17"/>
  <c r="U18" i="17"/>
  <c r="Z17" i="17"/>
  <c r="U17" i="17"/>
  <c r="P15" i="17"/>
  <c r="S13" i="17"/>
  <c r="R12" i="17"/>
  <c r="T12" i="17"/>
  <c r="S12" i="17"/>
  <c r="R11" i="17"/>
  <c r="T11" i="17"/>
  <c r="S11" i="17"/>
  <c r="S10" i="17"/>
  <c r="P8" i="17"/>
  <c r="Z6" i="17"/>
  <c r="P6" i="17"/>
  <c r="W11" i="16"/>
  <c r="Y11" i="16"/>
  <c r="W12" i="16"/>
  <c r="Y12" i="16"/>
  <c r="Y14" i="16"/>
  <c r="X11" i="16"/>
  <c r="X12" i="16"/>
  <c r="X14" i="16"/>
  <c r="W14" i="16"/>
  <c r="V14" i="16"/>
  <c r="T14" i="14"/>
  <c r="S14" i="14"/>
  <c r="R14" i="14"/>
  <c r="Q14" i="14"/>
  <c r="Q14" i="16"/>
  <c r="V7" i="16"/>
  <c r="V8" i="16"/>
  <c r="R14" i="16"/>
  <c r="T14" i="16"/>
  <c r="V15" i="16"/>
  <c r="V17" i="16"/>
  <c r="V21" i="16"/>
  <c r="V25" i="16"/>
  <c r="V32" i="16"/>
  <c r="V34" i="16"/>
  <c r="W7" i="16"/>
  <c r="W8" i="16"/>
  <c r="W15" i="16"/>
  <c r="W17" i="16"/>
  <c r="W21" i="16"/>
  <c r="W25" i="16"/>
  <c r="W32" i="16"/>
  <c r="W34" i="16"/>
  <c r="X7" i="16"/>
  <c r="X8" i="16"/>
  <c r="X15" i="16"/>
  <c r="X17" i="16"/>
  <c r="X21" i="16"/>
  <c r="X25" i="16"/>
  <c r="X32" i="16"/>
  <c r="X34" i="16"/>
  <c r="Y7" i="16"/>
  <c r="Y8" i="16"/>
  <c r="Y15" i="16"/>
  <c r="Y17" i="16"/>
  <c r="Y21" i="16"/>
  <c r="Y25" i="16"/>
  <c r="Y32" i="16"/>
  <c r="Y34" i="16"/>
  <c r="Z34" i="16"/>
  <c r="Z36" i="16"/>
  <c r="Z37" i="16"/>
  <c r="Q15" i="16"/>
  <c r="Q8" i="16"/>
  <c r="Q17" i="16"/>
  <c r="Q32" i="16"/>
  <c r="Q34" i="16"/>
  <c r="R15" i="16"/>
  <c r="R8" i="16"/>
  <c r="R17" i="16"/>
  <c r="R32" i="16"/>
  <c r="R34" i="16"/>
  <c r="S14" i="16"/>
  <c r="S15" i="16"/>
  <c r="S8" i="16"/>
  <c r="S17" i="16"/>
  <c r="S32" i="16"/>
  <c r="S34" i="16"/>
  <c r="T15" i="16"/>
  <c r="T8" i="16"/>
  <c r="T17" i="16"/>
  <c r="T32" i="16"/>
  <c r="T34" i="16"/>
  <c r="U34" i="16"/>
  <c r="H21" i="16"/>
  <c r="H32" i="16"/>
  <c r="I21" i="16"/>
  <c r="I32" i="16"/>
  <c r="J21" i="16"/>
  <c r="J32" i="16"/>
  <c r="K21" i="16"/>
  <c r="K32" i="16"/>
  <c r="L21" i="16"/>
  <c r="L32" i="16"/>
  <c r="M21" i="16"/>
  <c r="M32" i="16"/>
  <c r="N21" i="16"/>
  <c r="N32" i="16"/>
  <c r="O21" i="16"/>
  <c r="O32" i="16"/>
  <c r="P32" i="16"/>
  <c r="P34" i="16"/>
  <c r="P40" i="16"/>
  <c r="U40" i="16"/>
  <c r="Z40" i="16"/>
  <c r="H34" i="16"/>
  <c r="H39" i="16"/>
  <c r="I34" i="16"/>
  <c r="I39" i="16"/>
  <c r="J34" i="16"/>
  <c r="J39" i="16"/>
  <c r="K34" i="16"/>
  <c r="K39" i="16"/>
  <c r="L34" i="16"/>
  <c r="L39" i="16"/>
  <c r="M34" i="16"/>
  <c r="M39" i="16"/>
  <c r="N34" i="16"/>
  <c r="N39" i="16"/>
  <c r="O34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Z32" i="16"/>
  <c r="Z28" i="16"/>
  <c r="Z25" i="16"/>
  <c r="Z21" i="16"/>
  <c r="Z8" i="16"/>
  <c r="Z15" i="16"/>
  <c r="Z18" i="16"/>
  <c r="Z17" i="16"/>
  <c r="V13" i="16"/>
  <c r="W13" i="16"/>
  <c r="Y13" i="16"/>
  <c r="X13" i="16"/>
  <c r="R12" i="16"/>
  <c r="T12" i="16"/>
  <c r="R11" i="16"/>
  <c r="T11" i="16"/>
  <c r="V10" i="16"/>
  <c r="W10" i="16"/>
  <c r="Y10" i="16"/>
  <c r="X10" i="16"/>
  <c r="Z6" i="16"/>
  <c r="D8" i="16"/>
  <c r="D14" i="16"/>
  <c r="D15" i="16"/>
  <c r="D17" i="16"/>
  <c r="E8" i="16"/>
  <c r="E10" i="16"/>
  <c r="E11" i="16"/>
  <c r="E12" i="16"/>
  <c r="E14" i="16"/>
  <c r="E15" i="16"/>
  <c r="E17" i="16"/>
  <c r="F8" i="16"/>
  <c r="F10" i="16"/>
  <c r="F11" i="16"/>
  <c r="F12" i="16"/>
  <c r="F14" i="16"/>
  <c r="F15" i="16"/>
  <c r="F17" i="16"/>
  <c r="G7" i="16"/>
  <c r="G8" i="16"/>
  <c r="G10" i="16"/>
  <c r="G11" i="16"/>
  <c r="G12" i="16"/>
  <c r="G13" i="16"/>
  <c r="G14" i="16"/>
  <c r="G15" i="16"/>
  <c r="G17" i="16"/>
  <c r="H7" i="16"/>
  <c r="H8" i="16"/>
  <c r="H10" i="16"/>
  <c r="H11" i="16"/>
  <c r="H12" i="16"/>
  <c r="H13" i="16"/>
  <c r="H14" i="16"/>
  <c r="H15" i="16"/>
  <c r="H17" i="16"/>
  <c r="I7" i="16"/>
  <c r="I8" i="16"/>
  <c r="I10" i="16"/>
  <c r="I11" i="16"/>
  <c r="I12" i="16"/>
  <c r="I13" i="16"/>
  <c r="I14" i="16"/>
  <c r="I15" i="16"/>
  <c r="I17" i="16"/>
  <c r="J7" i="16"/>
  <c r="J8" i="16"/>
  <c r="J10" i="16"/>
  <c r="J11" i="16"/>
  <c r="J12" i="16"/>
  <c r="J13" i="16"/>
  <c r="J14" i="16"/>
  <c r="J15" i="16"/>
  <c r="J17" i="16"/>
  <c r="K7" i="16"/>
  <c r="K8" i="16"/>
  <c r="K10" i="16"/>
  <c r="K11" i="16"/>
  <c r="K12" i="16"/>
  <c r="K13" i="16"/>
  <c r="K14" i="16"/>
  <c r="K15" i="16"/>
  <c r="K17" i="16"/>
  <c r="L7" i="16"/>
  <c r="L8" i="16"/>
  <c r="L10" i="16"/>
  <c r="L11" i="16"/>
  <c r="L12" i="16"/>
  <c r="L13" i="16"/>
  <c r="L14" i="16"/>
  <c r="L15" i="16"/>
  <c r="L17" i="16"/>
  <c r="M7" i="16"/>
  <c r="M8" i="16"/>
  <c r="M10" i="16"/>
  <c r="M11" i="16"/>
  <c r="M12" i="16"/>
  <c r="M13" i="16"/>
  <c r="M14" i="16"/>
  <c r="M15" i="16"/>
  <c r="M17" i="16"/>
  <c r="N7" i="16"/>
  <c r="N8" i="16"/>
  <c r="N10" i="16"/>
  <c r="N11" i="16"/>
  <c r="N12" i="16"/>
  <c r="N13" i="16"/>
  <c r="N14" i="16"/>
  <c r="N15" i="16"/>
  <c r="N17" i="16"/>
  <c r="O7" i="16"/>
  <c r="O8" i="16"/>
  <c r="O10" i="16"/>
  <c r="O11" i="16"/>
  <c r="O12" i="16"/>
  <c r="O13" i="16"/>
  <c r="O14" i="16"/>
  <c r="O15" i="16"/>
  <c r="O17" i="16"/>
  <c r="P17" i="16"/>
  <c r="D21" i="16"/>
  <c r="D25" i="16"/>
  <c r="D32" i="16"/>
  <c r="E21" i="16"/>
  <c r="E25" i="16"/>
  <c r="E32" i="16"/>
  <c r="F21" i="16"/>
  <c r="F25" i="16"/>
  <c r="F32" i="16"/>
  <c r="G21" i="16"/>
  <c r="G25" i="16"/>
  <c r="G28" i="16"/>
  <c r="G32" i="16"/>
  <c r="H25" i="16"/>
  <c r="H30" i="16"/>
  <c r="H28" i="16"/>
  <c r="I25" i="16"/>
  <c r="I30" i="16"/>
  <c r="I28" i="16"/>
  <c r="J25" i="16"/>
  <c r="J30" i="16"/>
  <c r="J28" i="16"/>
  <c r="K25" i="16"/>
  <c r="K30" i="16"/>
  <c r="K28" i="16"/>
  <c r="L25" i="16"/>
  <c r="L30" i="16"/>
  <c r="L28" i="16"/>
  <c r="M25" i="16"/>
  <c r="M30" i="16"/>
  <c r="M28" i="16"/>
  <c r="N25" i="16"/>
  <c r="N30" i="16"/>
  <c r="N28" i="16"/>
  <c r="O25" i="16"/>
  <c r="O30" i="16"/>
  <c r="O28" i="16"/>
  <c r="P36" i="16"/>
  <c r="P37" i="16"/>
  <c r="Q7" i="16"/>
  <c r="Q21" i="16"/>
  <c r="Q25" i="16"/>
  <c r="Q29" i="16"/>
  <c r="R7" i="16"/>
  <c r="R21" i="16"/>
  <c r="R25" i="16"/>
  <c r="S7" i="16"/>
  <c r="S21" i="16"/>
  <c r="S25" i="16"/>
  <c r="T7" i="16"/>
  <c r="T21" i="16"/>
  <c r="T25" i="16"/>
  <c r="U36" i="16"/>
  <c r="U37" i="16"/>
  <c r="D34" i="16"/>
  <c r="D39" i="16"/>
  <c r="E34" i="16"/>
  <c r="E39" i="16"/>
  <c r="F34" i="16"/>
  <c r="F39" i="16"/>
  <c r="G34" i="16"/>
  <c r="G39" i="16"/>
  <c r="U32" i="16"/>
  <c r="U28" i="16"/>
  <c r="D28" i="16"/>
  <c r="E28" i="16"/>
  <c r="F28" i="16"/>
  <c r="P28" i="16"/>
  <c r="U25" i="16"/>
  <c r="P25" i="16"/>
  <c r="U21" i="16"/>
  <c r="P21" i="16"/>
  <c r="U8" i="16"/>
  <c r="U15" i="16"/>
  <c r="U18" i="16"/>
  <c r="U17" i="16"/>
  <c r="P15" i="16"/>
  <c r="Q13" i="16"/>
  <c r="R13" i="16"/>
  <c r="T13" i="16"/>
  <c r="S13" i="16"/>
  <c r="S12" i="16"/>
  <c r="S11" i="16"/>
  <c r="Q10" i="16"/>
  <c r="R10" i="16"/>
  <c r="T10" i="16"/>
  <c r="S10" i="16"/>
  <c r="P8" i="16"/>
  <c r="U6" i="16"/>
  <c r="P6" i="16"/>
  <c r="Q7" i="14"/>
  <c r="Q8" i="14"/>
  <c r="Q15" i="14"/>
  <c r="Q17" i="14"/>
  <c r="Q21" i="14"/>
  <c r="Q25" i="14"/>
  <c r="Q29" i="14"/>
  <c r="Q32" i="14"/>
  <c r="Q34" i="14"/>
  <c r="R7" i="14"/>
  <c r="R8" i="14"/>
  <c r="R15" i="14"/>
  <c r="R17" i="14"/>
  <c r="R21" i="14"/>
  <c r="R25" i="14"/>
  <c r="R32" i="14"/>
  <c r="R34" i="14"/>
  <c r="S7" i="14"/>
  <c r="S8" i="14"/>
  <c r="S15" i="14"/>
  <c r="S17" i="14"/>
  <c r="S21" i="14"/>
  <c r="S25" i="14"/>
  <c r="S32" i="14"/>
  <c r="S34" i="14"/>
  <c r="T7" i="14"/>
  <c r="T8" i="14"/>
  <c r="T15" i="14"/>
  <c r="T17" i="14"/>
  <c r="T21" i="14"/>
  <c r="T25" i="14"/>
  <c r="T32" i="14"/>
  <c r="T34" i="14"/>
  <c r="U34" i="14"/>
  <c r="U36" i="14"/>
  <c r="U37" i="14"/>
  <c r="H21" i="14"/>
  <c r="H32" i="14"/>
  <c r="I21" i="14"/>
  <c r="I32" i="14"/>
  <c r="J21" i="14"/>
  <c r="J32" i="14"/>
  <c r="K21" i="14"/>
  <c r="K32" i="14"/>
  <c r="L21" i="14"/>
  <c r="L32" i="14"/>
  <c r="M21" i="14"/>
  <c r="M32" i="14"/>
  <c r="N21" i="14"/>
  <c r="N32" i="14"/>
  <c r="O21" i="14"/>
  <c r="O32" i="14"/>
  <c r="P32" i="14"/>
  <c r="P34" i="14"/>
  <c r="P40" i="14"/>
  <c r="U40" i="14"/>
  <c r="H34" i="14"/>
  <c r="H39" i="14"/>
  <c r="I34" i="14"/>
  <c r="I39" i="14"/>
  <c r="J34" i="14"/>
  <c r="J39" i="14"/>
  <c r="K34" i="14"/>
  <c r="K39" i="14"/>
  <c r="L34" i="14"/>
  <c r="L39" i="14"/>
  <c r="M34" i="14"/>
  <c r="M39" i="14"/>
  <c r="N34" i="14"/>
  <c r="N39" i="14"/>
  <c r="O34" i="14"/>
  <c r="O39" i="14"/>
  <c r="P39" i="14"/>
  <c r="Q39" i="14"/>
  <c r="R39" i="14"/>
  <c r="S39" i="14"/>
  <c r="T39" i="14"/>
  <c r="U39" i="14"/>
  <c r="U32" i="14"/>
  <c r="U28" i="14"/>
  <c r="U25" i="14"/>
  <c r="U21" i="14"/>
  <c r="U8" i="14"/>
  <c r="U15" i="14"/>
  <c r="U18" i="14"/>
  <c r="U17" i="14"/>
  <c r="Q13" i="14"/>
  <c r="R13" i="14"/>
  <c r="T13" i="14"/>
  <c r="S13" i="14"/>
  <c r="R12" i="14"/>
  <c r="T12" i="14"/>
  <c r="S12" i="14"/>
  <c r="R11" i="14"/>
  <c r="T11" i="14"/>
  <c r="S11" i="14"/>
  <c r="Q10" i="14"/>
  <c r="R10" i="14"/>
  <c r="T10" i="14"/>
  <c r="S10" i="14"/>
  <c r="U6" i="14"/>
  <c r="D8" i="14"/>
  <c r="D14" i="14"/>
  <c r="D15" i="14"/>
  <c r="D17" i="14"/>
  <c r="E8" i="14"/>
  <c r="E10" i="14"/>
  <c r="E11" i="14"/>
  <c r="E12" i="14"/>
  <c r="E14" i="14"/>
  <c r="E15" i="14"/>
  <c r="E17" i="14"/>
  <c r="F8" i="14"/>
  <c r="F10" i="14"/>
  <c r="F11" i="14"/>
  <c r="F12" i="14"/>
  <c r="F14" i="14"/>
  <c r="F15" i="14"/>
  <c r="F17" i="14"/>
  <c r="G7" i="14"/>
  <c r="G8" i="14"/>
  <c r="G10" i="14"/>
  <c r="G11" i="14"/>
  <c r="G12" i="14"/>
  <c r="G13" i="14"/>
  <c r="G14" i="14"/>
  <c r="G15" i="14"/>
  <c r="G17" i="14"/>
  <c r="H7" i="14"/>
  <c r="H8" i="14"/>
  <c r="H10" i="14"/>
  <c r="H11" i="14"/>
  <c r="H12" i="14"/>
  <c r="H13" i="14"/>
  <c r="H14" i="14"/>
  <c r="H15" i="14"/>
  <c r="H17" i="14"/>
  <c r="I7" i="14"/>
  <c r="I8" i="14"/>
  <c r="I10" i="14"/>
  <c r="I11" i="14"/>
  <c r="I12" i="14"/>
  <c r="I13" i="14"/>
  <c r="I14" i="14"/>
  <c r="I15" i="14"/>
  <c r="I17" i="14"/>
  <c r="J7" i="14"/>
  <c r="J8" i="14"/>
  <c r="J10" i="14"/>
  <c r="J11" i="14"/>
  <c r="J12" i="14"/>
  <c r="J13" i="14"/>
  <c r="J14" i="14"/>
  <c r="J15" i="14"/>
  <c r="J17" i="14"/>
  <c r="K7" i="14"/>
  <c r="K8" i="14"/>
  <c r="K10" i="14"/>
  <c r="K11" i="14"/>
  <c r="K12" i="14"/>
  <c r="K13" i="14"/>
  <c r="K14" i="14"/>
  <c r="K15" i="14"/>
  <c r="K17" i="14"/>
  <c r="L7" i="14"/>
  <c r="L8" i="14"/>
  <c r="L10" i="14"/>
  <c r="L11" i="14"/>
  <c r="L12" i="14"/>
  <c r="L13" i="14"/>
  <c r="L14" i="14"/>
  <c r="L15" i="14"/>
  <c r="L17" i="14"/>
  <c r="M7" i="14"/>
  <c r="M8" i="14"/>
  <c r="M10" i="14"/>
  <c r="M11" i="14"/>
  <c r="M12" i="14"/>
  <c r="M13" i="14"/>
  <c r="M14" i="14"/>
  <c r="M15" i="14"/>
  <c r="M17" i="14"/>
  <c r="N7" i="14"/>
  <c r="N8" i="14"/>
  <c r="N10" i="14"/>
  <c r="N11" i="14"/>
  <c r="N12" i="14"/>
  <c r="N13" i="14"/>
  <c r="N14" i="14"/>
  <c r="N15" i="14"/>
  <c r="N17" i="14"/>
  <c r="O7" i="14"/>
  <c r="O8" i="14"/>
  <c r="O10" i="14"/>
  <c r="O11" i="14"/>
  <c r="O12" i="14"/>
  <c r="O13" i="14"/>
  <c r="O14" i="14"/>
  <c r="O15" i="14"/>
  <c r="O17" i="14"/>
  <c r="P17" i="14"/>
  <c r="D21" i="14"/>
  <c r="D25" i="14"/>
  <c r="D32" i="14"/>
  <c r="E21" i="14"/>
  <c r="E25" i="14"/>
  <c r="E32" i="14"/>
  <c r="F21" i="14"/>
  <c r="F25" i="14"/>
  <c r="F32" i="14"/>
  <c r="G21" i="14"/>
  <c r="G25" i="14"/>
  <c r="G28" i="14"/>
  <c r="G32" i="14"/>
  <c r="H25" i="14"/>
  <c r="H30" i="14"/>
  <c r="H28" i="14"/>
  <c r="I25" i="14"/>
  <c r="I30" i="14"/>
  <c r="I28" i="14"/>
  <c r="J25" i="14"/>
  <c r="J30" i="14"/>
  <c r="J28" i="14"/>
  <c r="K25" i="14"/>
  <c r="K30" i="14"/>
  <c r="K28" i="14"/>
  <c r="L25" i="14"/>
  <c r="L30" i="14"/>
  <c r="L28" i="14"/>
  <c r="M25" i="14"/>
  <c r="M30" i="14"/>
  <c r="M28" i="14"/>
  <c r="N25" i="14"/>
  <c r="N30" i="14"/>
  <c r="N28" i="14"/>
  <c r="O25" i="14"/>
  <c r="O30" i="14"/>
  <c r="O28" i="14"/>
  <c r="P36" i="14"/>
  <c r="P37" i="14"/>
  <c r="D34" i="14"/>
  <c r="D39" i="14"/>
  <c r="E34" i="14"/>
  <c r="E39" i="14"/>
  <c r="F34" i="14"/>
  <c r="F39" i="14"/>
  <c r="G34" i="14"/>
  <c r="G39" i="14"/>
  <c r="D28" i="14"/>
  <c r="E28" i="14"/>
  <c r="F28" i="14"/>
  <c r="P28" i="14"/>
  <c r="P25" i="14"/>
  <c r="P21" i="14"/>
  <c r="P15" i="14"/>
  <c r="P8" i="14"/>
  <c r="P6" i="14"/>
  <c r="O15" i="10"/>
  <c r="N15" i="10"/>
  <c r="M15" i="10"/>
  <c r="L15" i="10"/>
  <c r="K15" i="10"/>
  <c r="J15" i="10"/>
  <c r="I15" i="10"/>
  <c r="H15" i="10"/>
  <c r="G15" i="10"/>
  <c r="F15" i="10"/>
  <c r="E15" i="10"/>
  <c r="D15" i="10"/>
  <c r="G7" i="10"/>
  <c r="G7" i="7"/>
  <c r="G15" i="7"/>
  <c r="F15" i="7"/>
  <c r="E15" i="7"/>
  <c r="D15" i="7"/>
  <c r="G7" i="5"/>
  <c r="G15" i="5"/>
  <c r="F15" i="5"/>
  <c r="E15" i="5"/>
  <c r="D15" i="5"/>
  <c r="F15" i="4"/>
  <c r="E15" i="4"/>
  <c r="D15" i="4"/>
  <c r="E15" i="3"/>
  <c r="D15" i="3"/>
  <c r="D15" i="2"/>
  <c r="G7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D17" i="11"/>
  <c r="E17" i="11"/>
  <c r="F17" i="11"/>
  <c r="G8" i="11"/>
  <c r="G17" i="11"/>
  <c r="H7" i="11"/>
  <c r="H8" i="11"/>
  <c r="H17" i="11"/>
  <c r="I7" i="11"/>
  <c r="I8" i="11"/>
  <c r="I17" i="11"/>
  <c r="J7" i="11"/>
  <c r="J8" i="11"/>
  <c r="J17" i="11"/>
  <c r="K7" i="11"/>
  <c r="K8" i="11"/>
  <c r="K17" i="11"/>
  <c r="L7" i="11"/>
  <c r="L8" i="11"/>
  <c r="L17" i="11"/>
  <c r="M7" i="11"/>
  <c r="M8" i="11"/>
  <c r="M17" i="11"/>
  <c r="N7" i="11"/>
  <c r="N8" i="11"/>
  <c r="N17" i="11"/>
  <c r="O7" i="11"/>
  <c r="O8" i="11"/>
  <c r="O17" i="11"/>
  <c r="P17" i="11"/>
  <c r="N21" i="11"/>
  <c r="N32" i="11"/>
  <c r="H21" i="11"/>
  <c r="H32" i="11"/>
  <c r="I21" i="11"/>
  <c r="I32" i="11"/>
  <c r="J21" i="11"/>
  <c r="J32" i="11"/>
  <c r="K21" i="11"/>
  <c r="K32" i="11"/>
  <c r="L21" i="11"/>
  <c r="L32" i="11"/>
  <c r="M21" i="11"/>
  <c r="M32" i="11"/>
  <c r="O21" i="11"/>
  <c r="O32" i="11"/>
  <c r="P32" i="11"/>
  <c r="P34" i="11"/>
  <c r="P36" i="11"/>
  <c r="P40" i="11"/>
  <c r="D34" i="11"/>
  <c r="D39" i="11"/>
  <c r="E34" i="11"/>
  <c r="E39" i="11"/>
  <c r="F34" i="11"/>
  <c r="F39" i="11"/>
  <c r="G34" i="11"/>
  <c r="G39" i="11"/>
  <c r="H34" i="11"/>
  <c r="H39" i="11"/>
  <c r="I34" i="11"/>
  <c r="I39" i="11"/>
  <c r="J34" i="11"/>
  <c r="J39" i="11"/>
  <c r="K34" i="11"/>
  <c r="K39" i="11"/>
  <c r="L34" i="11"/>
  <c r="L39" i="11"/>
  <c r="M34" i="11"/>
  <c r="M39" i="11"/>
  <c r="N34" i="11"/>
  <c r="N39" i="11"/>
  <c r="O34" i="11"/>
  <c r="O39" i="11"/>
  <c r="P39" i="11"/>
  <c r="P37" i="11"/>
  <c r="P28" i="11"/>
  <c r="P25" i="11"/>
  <c r="P21" i="11"/>
  <c r="P15" i="11"/>
  <c r="P8" i="11"/>
  <c r="P6" i="11"/>
  <c r="D8" i="11"/>
  <c r="D14" i="11"/>
  <c r="D21" i="11"/>
  <c r="D25" i="11"/>
  <c r="D32" i="11"/>
  <c r="E8" i="11"/>
  <c r="E10" i="11"/>
  <c r="E11" i="11"/>
  <c r="E12" i="11"/>
  <c r="E14" i="11"/>
  <c r="E21" i="11"/>
  <c r="E25" i="11"/>
  <c r="E32" i="11"/>
  <c r="F8" i="11"/>
  <c r="F10" i="11"/>
  <c r="F11" i="11"/>
  <c r="F12" i="11"/>
  <c r="F14" i="11"/>
  <c r="F21" i="11"/>
  <c r="F25" i="11"/>
  <c r="F32" i="11"/>
  <c r="G10" i="11"/>
  <c r="G11" i="11"/>
  <c r="G12" i="11"/>
  <c r="G13" i="11"/>
  <c r="G14" i="11"/>
  <c r="G21" i="11"/>
  <c r="G25" i="11"/>
  <c r="G28" i="11"/>
  <c r="G32" i="11"/>
  <c r="H10" i="11"/>
  <c r="H11" i="11"/>
  <c r="H12" i="11"/>
  <c r="H13" i="11"/>
  <c r="H14" i="11"/>
  <c r="H25" i="11"/>
  <c r="H30" i="11"/>
  <c r="H28" i="11"/>
  <c r="I10" i="11"/>
  <c r="I11" i="11"/>
  <c r="I12" i="11"/>
  <c r="I13" i="11"/>
  <c r="I14" i="11"/>
  <c r="I25" i="11"/>
  <c r="I30" i="11"/>
  <c r="I28" i="11"/>
  <c r="J10" i="11"/>
  <c r="J11" i="11"/>
  <c r="J12" i="11"/>
  <c r="J13" i="11"/>
  <c r="J14" i="11"/>
  <c r="J25" i="11"/>
  <c r="J30" i="11"/>
  <c r="J28" i="11"/>
  <c r="K10" i="11"/>
  <c r="K11" i="11"/>
  <c r="K12" i="11"/>
  <c r="K13" i="11"/>
  <c r="K14" i="11"/>
  <c r="K25" i="11"/>
  <c r="K30" i="11"/>
  <c r="K28" i="11"/>
  <c r="L10" i="11"/>
  <c r="L11" i="11"/>
  <c r="L12" i="11"/>
  <c r="L13" i="11"/>
  <c r="L14" i="11"/>
  <c r="L25" i="11"/>
  <c r="L30" i="11"/>
  <c r="L28" i="11"/>
  <c r="M10" i="11"/>
  <c r="M11" i="11"/>
  <c r="M12" i="11"/>
  <c r="M13" i="11"/>
  <c r="M14" i="11"/>
  <c r="M25" i="11"/>
  <c r="M30" i="11"/>
  <c r="M28" i="11"/>
  <c r="N10" i="11"/>
  <c r="N11" i="11"/>
  <c r="N12" i="11"/>
  <c r="N13" i="11"/>
  <c r="N14" i="11"/>
  <c r="N25" i="11"/>
  <c r="N30" i="11"/>
  <c r="N28" i="11"/>
  <c r="O10" i="11"/>
  <c r="O11" i="11"/>
  <c r="O12" i="11"/>
  <c r="O13" i="11"/>
  <c r="O14" i="11"/>
  <c r="O25" i="11"/>
  <c r="O30" i="11"/>
  <c r="O28" i="11"/>
  <c r="F28" i="11"/>
  <c r="E28" i="11"/>
  <c r="D28" i="11"/>
  <c r="G8" i="10"/>
  <c r="G17" i="10"/>
  <c r="G34" i="10"/>
  <c r="D17" i="10"/>
  <c r="D34" i="10"/>
  <c r="D39" i="10"/>
  <c r="E17" i="10"/>
  <c r="E34" i="10"/>
  <c r="E39" i="10"/>
  <c r="F17" i="10"/>
  <c r="F34" i="10"/>
  <c r="F39" i="10"/>
  <c r="G39" i="10"/>
  <c r="H7" i="10"/>
  <c r="H8" i="10"/>
  <c r="H17" i="10"/>
  <c r="H21" i="10"/>
  <c r="H32" i="10"/>
  <c r="H34" i="10"/>
  <c r="H39" i="10"/>
  <c r="I7" i="10"/>
  <c r="I8" i="10"/>
  <c r="I17" i="10"/>
  <c r="I21" i="10"/>
  <c r="I32" i="10"/>
  <c r="I34" i="10"/>
  <c r="I39" i="10"/>
  <c r="J7" i="10"/>
  <c r="J8" i="10"/>
  <c r="J17" i="10"/>
  <c r="J21" i="10"/>
  <c r="J32" i="10"/>
  <c r="J34" i="10"/>
  <c r="J39" i="10"/>
  <c r="K7" i="10"/>
  <c r="K8" i="10"/>
  <c r="K17" i="10"/>
  <c r="K21" i="10"/>
  <c r="K32" i="10"/>
  <c r="K34" i="10"/>
  <c r="K39" i="10"/>
  <c r="L7" i="10"/>
  <c r="L8" i="10"/>
  <c r="L17" i="10"/>
  <c r="L21" i="10"/>
  <c r="L32" i="10"/>
  <c r="L34" i="10"/>
  <c r="L39" i="10"/>
  <c r="M7" i="10"/>
  <c r="M8" i="10"/>
  <c r="M17" i="10"/>
  <c r="M21" i="10"/>
  <c r="M32" i="10"/>
  <c r="M34" i="10"/>
  <c r="M39" i="10"/>
  <c r="N7" i="10"/>
  <c r="N8" i="10"/>
  <c r="N17" i="10"/>
  <c r="N21" i="10"/>
  <c r="N32" i="10"/>
  <c r="N34" i="10"/>
  <c r="N39" i="10"/>
  <c r="O7" i="10"/>
  <c r="O8" i="10"/>
  <c r="O17" i="10"/>
  <c r="O21" i="10"/>
  <c r="O32" i="10"/>
  <c r="O34" i="10"/>
  <c r="O39" i="10"/>
  <c r="O28" i="10"/>
  <c r="N28" i="10"/>
  <c r="M28" i="10"/>
  <c r="L28" i="10"/>
  <c r="K28" i="10"/>
  <c r="J28" i="10"/>
  <c r="I28" i="10"/>
  <c r="H28" i="10"/>
  <c r="I30" i="10"/>
  <c r="J30" i="10"/>
  <c r="K30" i="10"/>
  <c r="L30" i="10"/>
  <c r="M30" i="10"/>
  <c r="N30" i="10"/>
  <c r="O30" i="10"/>
  <c r="H30" i="10"/>
  <c r="O25" i="10"/>
  <c r="N25" i="10"/>
  <c r="M25" i="10"/>
  <c r="L25" i="10"/>
  <c r="K25" i="10"/>
  <c r="J25" i="10"/>
  <c r="I25" i="10"/>
  <c r="H25" i="10"/>
  <c r="H10" i="10"/>
  <c r="I10" i="10"/>
  <c r="J10" i="10"/>
  <c r="K10" i="10"/>
  <c r="L10" i="10"/>
  <c r="M10" i="10"/>
  <c r="N10" i="10"/>
  <c r="O10" i="10"/>
  <c r="H11" i="10"/>
  <c r="I11" i="10"/>
  <c r="J11" i="10"/>
  <c r="K11" i="10"/>
  <c r="L11" i="10"/>
  <c r="M11" i="10"/>
  <c r="N11" i="10"/>
  <c r="O11" i="10"/>
  <c r="H12" i="10"/>
  <c r="I12" i="10"/>
  <c r="J12" i="10"/>
  <c r="K12" i="10"/>
  <c r="L12" i="10"/>
  <c r="M12" i="10"/>
  <c r="N12" i="10"/>
  <c r="O12" i="10"/>
  <c r="H13" i="10"/>
  <c r="I13" i="10"/>
  <c r="J13" i="10"/>
  <c r="K13" i="10"/>
  <c r="L13" i="10"/>
  <c r="M13" i="10"/>
  <c r="N13" i="10"/>
  <c r="O13" i="10"/>
  <c r="O14" i="10"/>
  <c r="N14" i="10"/>
  <c r="M14" i="10"/>
  <c r="L14" i="10"/>
  <c r="K14" i="10"/>
  <c r="J14" i="10"/>
  <c r="I14" i="10"/>
  <c r="H14" i="10"/>
  <c r="D8" i="10"/>
  <c r="D14" i="10"/>
  <c r="D21" i="10"/>
  <c r="D25" i="10"/>
  <c r="D32" i="10"/>
  <c r="E8" i="10"/>
  <c r="E10" i="10"/>
  <c r="E11" i="10"/>
  <c r="E12" i="10"/>
  <c r="E14" i="10"/>
  <c r="E21" i="10"/>
  <c r="E25" i="10"/>
  <c r="E32" i="10"/>
  <c r="F8" i="10"/>
  <c r="F10" i="10"/>
  <c r="F11" i="10"/>
  <c r="F12" i="10"/>
  <c r="F14" i="10"/>
  <c r="F21" i="10"/>
  <c r="F25" i="10"/>
  <c r="F32" i="10"/>
  <c r="G10" i="10"/>
  <c r="G11" i="10"/>
  <c r="G12" i="10"/>
  <c r="G13" i="10"/>
  <c r="G14" i="10"/>
  <c r="G21" i="10"/>
  <c r="G25" i="10"/>
  <c r="G28" i="10"/>
  <c r="G32" i="10"/>
  <c r="F28" i="10"/>
  <c r="E28" i="10"/>
  <c r="D28" i="10"/>
  <c r="D8" i="7"/>
  <c r="D14" i="7"/>
  <c r="D17" i="7"/>
  <c r="D21" i="7"/>
  <c r="D25" i="7"/>
  <c r="D32" i="7"/>
  <c r="D34" i="7"/>
  <c r="D39" i="7"/>
  <c r="E8" i="7"/>
  <c r="E10" i="7"/>
  <c r="E11" i="7"/>
  <c r="E12" i="7"/>
  <c r="E14" i="7"/>
  <c r="E17" i="7"/>
  <c r="E21" i="7"/>
  <c r="E25" i="7"/>
  <c r="E32" i="7"/>
  <c r="E34" i="7"/>
  <c r="E39" i="7"/>
  <c r="F8" i="7"/>
  <c r="F10" i="7"/>
  <c r="F11" i="7"/>
  <c r="F12" i="7"/>
  <c r="F14" i="7"/>
  <c r="F17" i="7"/>
  <c r="F21" i="7"/>
  <c r="F25" i="7"/>
  <c r="F32" i="7"/>
  <c r="F34" i="7"/>
  <c r="F39" i="7"/>
  <c r="G8" i="7"/>
  <c r="G10" i="7"/>
  <c r="G11" i="7"/>
  <c r="G12" i="7"/>
  <c r="G13" i="7"/>
  <c r="G14" i="7"/>
  <c r="G17" i="7"/>
  <c r="G21" i="7"/>
  <c r="G25" i="7"/>
  <c r="G28" i="7"/>
  <c r="G32" i="7"/>
  <c r="G34" i="7"/>
  <c r="G39" i="7"/>
  <c r="F28" i="7"/>
  <c r="E28" i="7"/>
  <c r="D28" i="7"/>
  <c r="G28" i="5"/>
  <c r="G32" i="5"/>
  <c r="G8" i="5"/>
  <c r="G17" i="5"/>
  <c r="G34" i="5"/>
  <c r="D17" i="5"/>
  <c r="D34" i="5"/>
  <c r="D39" i="5"/>
  <c r="E17" i="5"/>
  <c r="E34" i="5"/>
  <c r="E39" i="5"/>
  <c r="F17" i="5"/>
  <c r="F34" i="5"/>
  <c r="F39" i="5"/>
  <c r="G39" i="5"/>
  <c r="D17" i="4"/>
  <c r="D31" i="4"/>
  <c r="D36" i="4"/>
  <c r="E17" i="4"/>
  <c r="E31" i="4"/>
  <c r="E36" i="4"/>
  <c r="F17" i="4"/>
  <c r="F31" i="4"/>
  <c r="F36" i="4"/>
  <c r="D17" i="3"/>
  <c r="D30" i="3"/>
  <c r="D35" i="3"/>
  <c r="E17" i="3"/>
  <c r="E30" i="3"/>
  <c r="E35" i="3"/>
  <c r="D17" i="2"/>
  <c r="D30" i="2"/>
  <c r="D35" i="2"/>
  <c r="G13" i="5"/>
  <c r="F28" i="5"/>
  <c r="E28" i="5"/>
  <c r="D28" i="5"/>
  <c r="E10" i="5"/>
  <c r="F10" i="5"/>
  <c r="G10" i="5"/>
  <c r="E11" i="5"/>
  <c r="F11" i="5"/>
  <c r="G11" i="5"/>
  <c r="E12" i="5"/>
  <c r="F12" i="5"/>
  <c r="G12" i="5"/>
  <c r="G14" i="5"/>
  <c r="G21" i="5"/>
  <c r="G25" i="5"/>
  <c r="D8" i="5"/>
  <c r="D14" i="5"/>
  <c r="D21" i="5"/>
  <c r="D25" i="5"/>
  <c r="D32" i="5"/>
  <c r="E8" i="5"/>
  <c r="E14" i="5"/>
  <c r="E21" i="5"/>
  <c r="E25" i="5"/>
  <c r="E32" i="5"/>
  <c r="F8" i="5"/>
  <c r="F14" i="5"/>
  <c r="F21" i="5"/>
  <c r="F25" i="5"/>
  <c r="F32" i="5"/>
  <c r="F21" i="4"/>
  <c r="F8" i="4"/>
  <c r="F10" i="4"/>
  <c r="F11" i="4"/>
  <c r="F12" i="4"/>
  <c r="F14" i="4"/>
  <c r="F25" i="4"/>
  <c r="F29" i="4"/>
  <c r="D8" i="4"/>
  <c r="D14" i="4"/>
  <c r="D21" i="4"/>
  <c r="D25" i="4"/>
  <c r="D29" i="4"/>
  <c r="E8" i="4"/>
  <c r="E10" i="4"/>
  <c r="E11" i="4"/>
  <c r="E12" i="4"/>
  <c r="E14" i="4"/>
  <c r="E21" i="4"/>
  <c r="E25" i="4"/>
  <c r="E29" i="4"/>
  <c r="E14" i="3"/>
  <c r="E12" i="3"/>
  <c r="E11" i="3"/>
  <c r="E10" i="3"/>
  <c r="E8" i="3"/>
  <c r="D8" i="2"/>
  <c r="D8" i="3"/>
  <c r="E21" i="3"/>
  <c r="E24" i="3"/>
  <c r="E28" i="3"/>
  <c r="D14" i="3"/>
  <c r="D21" i="3"/>
  <c r="D24" i="3"/>
  <c r="D28" i="3"/>
  <c r="D14" i="2"/>
  <c r="D21" i="2"/>
  <c r="D24" i="2"/>
  <c r="D28" i="2"/>
</calcChain>
</file>

<file path=xl/sharedStrings.xml><?xml version="1.0" encoding="utf-8"?>
<sst xmlns="http://schemas.openxmlformats.org/spreadsheetml/2006/main" count="477" uniqueCount="50">
  <si>
    <t>Lemonade Stand: Financial Plan</t>
  </si>
  <si>
    <t>Month 1</t>
  </si>
  <si>
    <t>REVENUES</t>
  </si>
  <si>
    <t># Glasses</t>
  </si>
  <si>
    <t>$/cup</t>
  </si>
  <si>
    <t>$/labor/cup</t>
  </si>
  <si>
    <t>$/Glass</t>
  </si>
  <si>
    <t>Gross revenues</t>
  </si>
  <si>
    <t>Cost of sales</t>
  </si>
  <si>
    <t>$/lemon</t>
  </si>
  <si>
    <t>$/sugar/cup</t>
  </si>
  <si>
    <t>Cost of sales/cup</t>
  </si>
  <si>
    <t>Net revenues</t>
  </si>
  <si>
    <t>EXPENSES</t>
  </si>
  <si>
    <t>Table</t>
  </si>
  <si>
    <t>Signage</t>
  </si>
  <si>
    <t>Marketing</t>
  </si>
  <si>
    <t>Flyers</t>
  </si>
  <si>
    <t>Operations</t>
  </si>
  <si>
    <t>Wooden spoon</t>
  </si>
  <si>
    <t>INVESTMENTS</t>
  </si>
  <si>
    <t>CASH</t>
  </si>
  <si>
    <t>LOANS</t>
  </si>
  <si>
    <t>NET PROFIT/(LOSS)</t>
  </si>
  <si>
    <t>Total Expenses</t>
  </si>
  <si>
    <t>Month 2</t>
  </si>
  <si>
    <t>Trade Show</t>
  </si>
  <si>
    <t>Month 3</t>
  </si>
  <si>
    <t>Month 4</t>
  </si>
  <si>
    <t>Salaries</t>
  </si>
  <si>
    <t># Employees</t>
  </si>
  <si>
    <t>Monthly Salary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</si>
  <si>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</si>
  <si>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</si>
  <si>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</si>
  <si>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</si>
  <si>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</si>
  <si>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</si>
  <si>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</si>
  <si>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</si>
  <si>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 1</t>
  </si>
  <si>
    <t>Q1</t>
  </si>
  <si>
    <t>Q2</t>
  </si>
  <si>
    <t>Q3</t>
  </si>
  <si>
    <t>Q4</t>
  </si>
  <si>
    <t>Year 2</t>
  </si>
  <si>
    <t>Year 3</t>
  </si>
  <si>
    <t>M/Q Salary</t>
  </si>
  <si>
    <t>Lemonade Stand: Assumptions</t>
  </si>
  <si>
    <t>$Price/Glass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</si>
</sst>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8" tint="-0.24997711111789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sz val="10"/>
      <color theme="8" tint="-0.249977111117893"/>
      <name val="Calibri"/>
      <scheme val="minor"/>
    </font>
    <font>
      <sz val="10"/>
      <color theme="1"/>
      <name val="Calibri"/>
      <scheme val="minor"/>
    </font>
    <font>
      <sz val="12"/>
      <color rgb="FF000000"/>
      <name val="Calibri"/>
      <family val="2"/>
      <scheme val="minor"/>
    </font>
    <font>
      <sz val="12"/>
      <color theme="6" tint="-0.249977111117893"/>
      <name val="Calibri"/>
      <scheme val="minor"/>
    </font>
    <font>
      <i/>
      <sz val="10"/>
      <color theme="1"/>
      <name val="Calibri"/>
      <scheme val="minor"/>
    </font>
    <font>
      <sz val="10"/>
      <color theme="1" tint="0.499984740745262"/>
      <name val="Calibri"/>
      <scheme val="minor"/>
    </font>
    <font>
      <sz val="10"/>
      <color rgb="FF31869B"/>
      <name val="Calibri"/>
      <scheme val="minor"/>
    </font>
    <font>
      <sz val="10"/>
      <color theme="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33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/>
    <xf numFmtId="6" fontId="0" fillId="0" borderId="0" xfId="0" applyNumberFormat="1"/>
    <xf numFmtId="0" fontId="2" fillId="0" borderId="0" xfId="0" applyFont="1"/>
    <xf numFmtId="8" fontId="3" fillId="0" borderId="0" xfId="0" applyNumberFormat="1" applyFont="1"/>
    <xf numFmtId="164" fontId="3" fillId="0" borderId="0" xfId="1" applyNumberFormat="1" applyFont="1"/>
    <xf numFmtId="6" fontId="3" fillId="0" borderId="0" xfId="0" applyNumberFormat="1" applyFont="1"/>
    <xf numFmtId="6" fontId="0" fillId="0" borderId="0" xfId="0" applyNumberFormat="1" applyFont="1"/>
    <xf numFmtId="0" fontId="2" fillId="0" borderId="0" xfId="0" applyFont="1"/>
    <xf numFmtId="0" fontId="0" fillId="0" borderId="0" xfId="0"/>
    <xf numFmtId="6" fontId="2" fillId="0" borderId="0" xfId="0" applyNumberFormat="1" applyFont="1"/>
    <xf numFmtId="0" fontId="0" fillId="0" borderId="0" xfId="0"/>
    <xf numFmtId="8" fontId="2" fillId="0" borderId="0" xfId="0" applyNumberFormat="1" applyFont="1"/>
    <xf numFmtId="0" fontId="2" fillId="0" borderId="0" xfId="0" applyFont="1"/>
    <xf numFmtId="0" fontId="7" fillId="0" borderId="0" xfId="0" applyFont="1"/>
    <xf numFmtId="8" fontId="8" fillId="0" borderId="0" xfId="0" applyNumberFormat="1" applyFont="1"/>
    <xf numFmtId="8" fontId="9" fillId="0" borderId="0" xfId="0" applyNumberFormat="1" applyFont="1"/>
    <xf numFmtId="8" fontId="10" fillId="0" borderId="0" xfId="0" applyNumberFormat="1" applyFont="1"/>
    <xf numFmtId="8" fontId="11" fillId="0" borderId="0" xfId="0" applyNumberFormat="1" applyFont="1"/>
    <xf numFmtId="6" fontId="12" fillId="0" borderId="0" xfId="0" applyNumberFormat="1" applyFont="1"/>
    <xf numFmtId="0" fontId="12" fillId="0" borderId="0" xfId="0" applyFont="1"/>
    <xf numFmtId="6" fontId="13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8" fontId="0" fillId="0" borderId="0" xfId="0" applyNumberFormat="1" applyFont="1"/>
    <xf numFmtId="8" fontId="14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6" fontId="15" fillId="0" borderId="0" xfId="0" applyNumberFormat="1" applyFont="1"/>
    <xf numFmtId="8" fontId="16" fillId="0" borderId="0" xfId="0" applyNumberFormat="1" applyFont="1"/>
    <xf numFmtId="164" fontId="6" fillId="2" borderId="0" xfId="24" applyNumberFormat="1"/>
    <xf numFmtId="41" fontId="6" fillId="2" borderId="0" xfId="24" applyNumberFormat="1"/>
    <xf numFmtId="8" fontId="17" fillId="3" borderId="0" xfId="0" applyNumberFormat="1" applyFont="1" applyFill="1"/>
    <xf numFmtId="8" fontId="6" fillId="3" borderId="0" xfId="0" applyNumberFormat="1" applyFont="1" applyFill="1"/>
    <xf numFmtId="6" fontId="6" fillId="3" borderId="0" xfId="0" applyNumberFormat="1" applyFont="1" applyFill="1"/>
    <xf numFmtId="164" fontId="6" fillId="3" borderId="0" xfId="1" applyNumberFormat="1" applyFont="1" applyFill="1"/>
    <xf numFmtId="0" fontId="11" fillId="0" borderId="0" xfId="0" applyFont="1"/>
    <xf numFmtId="8" fontId="7" fillId="0" borderId="0" xfId="0" applyNumberFormat="1" applyFont="1"/>
    <xf numFmtId="6" fontId="9" fillId="0" borderId="0" xfId="0" applyNumberFormat="1" applyFont="1"/>
  </cellXfs>
  <cellStyles count="331">
    <cellStyle name="Accent6" xfId="24" builtinId="49"/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7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chartsheet" Target="chartsheets/sheet3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chartsheet" Target="chartsheets/sheet4.xml"/><Relationship Id="rId15" Type="http://schemas.openxmlformats.org/officeDocument/2006/relationships/worksheet" Target="worksheets/sheet11.xml"/><Relationship Id="rId16" Type="http://schemas.openxmlformats.org/officeDocument/2006/relationships/chartsheet" Target="chartsheets/sheet5.xml"/><Relationship Id="rId17" Type="http://schemas.openxmlformats.org/officeDocument/2006/relationships/worksheet" Target="worksheets/sheet12.xml"/><Relationship Id="rId18" Type="http://schemas.openxmlformats.org/officeDocument/2006/relationships/worksheet" Target="worksheets/sheet13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8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'Step 5'!$A$34</c:f>
              <c:strCache>
                <c:ptCount val="1"/>
                <c:pt idx="0">
                  <c:v>NET PROFIT/(LOSS)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'Step 5'!$D$3:$G$3</c:f>
              <c:strCache>
                <c:ptCount val="4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</c:strCache>
            </c:strRef>
          </c:cat>
          <c:val>
            <c:numRef>
              <c:f>'Step 5'!$D$34:$G$34</c:f>
              <c:numCache>
                <c:formatCode>"$"#,##0_);[Red]\("$"#,##0\)</c:formatCode>
                <c:ptCount val="4"/>
                <c:pt idx="0">
                  <c:v>320.0</c:v>
                </c:pt>
                <c:pt idx="1">
                  <c:v>432.0</c:v>
                </c:pt>
                <c:pt idx="2">
                  <c:v>-640.0</c:v>
                </c:pt>
                <c:pt idx="3">
                  <c:v>-1550.0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'Step 5'!$A$39</c:f>
              <c:strCache>
                <c:ptCount val="1"/>
                <c:pt idx="0">
                  <c:v>CASH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'Step 5'!$D$3:$G$3</c:f>
              <c:strCache>
                <c:ptCount val="4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</c:strCache>
            </c:strRef>
          </c:cat>
          <c:val>
            <c:numRef>
              <c:f>'Step 5'!$D$39:$G$39</c:f>
              <c:numCache>
                <c:formatCode>"$"#,##0_);[Red]\("$"#,##0\)</c:formatCode>
                <c:ptCount val="4"/>
                <c:pt idx="0">
                  <c:v>320.0</c:v>
                </c:pt>
                <c:pt idx="1">
                  <c:v>752.0</c:v>
                </c:pt>
                <c:pt idx="2">
                  <c:v>112.0</c:v>
                </c:pt>
                <c:pt idx="3">
                  <c:v>-1438.0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'Step 5'!$A$19:$C$19</c:f>
              <c:strCache>
                <c:ptCount val="1"/>
                <c:pt idx="0">
                  <c:v>EXPENSES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'Step 5'!$D$32:$G$32</c:f>
              <c:numCache>
                <c:formatCode>"$"#,##0_);[Red]\("$"#,##0\)</c:formatCode>
                <c:ptCount val="4"/>
                <c:pt idx="0">
                  <c:v>80.0</c:v>
                </c:pt>
                <c:pt idx="1">
                  <c:v>60.0</c:v>
                </c:pt>
                <c:pt idx="2">
                  <c:v>1140.0</c:v>
                </c:pt>
                <c:pt idx="3">
                  <c:v>3550.0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553432"/>
        <c:axId val="2129556376"/>
      </c:lineChart>
      <c:catAx>
        <c:axId val="2129553432"/>
        <c:scaling>
          <c:orientation val="minMax"/>
        </c:scaling>
        <c:delete val="0"/>
        <c:axPos val="b"/>
        <c:majorTickMark val="out"/>
        <c:minorTickMark val="none"/>
        <c:tickLblPos val="nextTo"/>
        <c:crossAx val="2129556376"/>
        <c:crosses val="autoZero"/>
        <c:auto val="1"/>
        <c:lblAlgn val="ctr"/>
        <c:lblOffset val="100"/>
        <c:noMultiLvlLbl val="0"/>
      </c:catAx>
      <c:valAx>
        <c:axId val="2129556376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2129553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'Step 5a'!$A$34</c:f>
              <c:strCache>
                <c:ptCount val="1"/>
                <c:pt idx="0">
                  <c:v>NET PROFIT/(LOSS)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'Step 5a'!$D$3:$G$3</c:f>
              <c:strCache>
                <c:ptCount val="4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</c:strCache>
            </c:strRef>
          </c:cat>
          <c:val>
            <c:numRef>
              <c:f>'Step 5a'!$D$34:$G$34</c:f>
              <c:numCache>
                <c:formatCode>"$"#,##0_);[Red]\("$"#,##0\)</c:formatCode>
                <c:ptCount val="4"/>
                <c:pt idx="0">
                  <c:v>320.0</c:v>
                </c:pt>
                <c:pt idx="1">
                  <c:v>432.0</c:v>
                </c:pt>
                <c:pt idx="2">
                  <c:v>-640.0</c:v>
                </c:pt>
                <c:pt idx="3">
                  <c:v>-1550.0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'Step 5a'!$A$39</c:f>
              <c:strCache>
                <c:ptCount val="1"/>
                <c:pt idx="0">
                  <c:v>CASH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'Step 5a'!$D$3:$G$3</c:f>
              <c:strCache>
                <c:ptCount val="4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</c:strCache>
            </c:strRef>
          </c:cat>
          <c:val>
            <c:numRef>
              <c:f>'Step 5a'!$D$39:$G$39</c:f>
              <c:numCache>
                <c:formatCode>"$"#,##0_);[Red]\("$"#,##0\)</c:formatCode>
                <c:ptCount val="4"/>
                <c:pt idx="0">
                  <c:v>320.0</c:v>
                </c:pt>
                <c:pt idx="1">
                  <c:v>752.0</c:v>
                </c:pt>
                <c:pt idx="2">
                  <c:v>112.0</c:v>
                </c:pt>
                <c:pt idx="3">
                  <c:v>562.0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'Step 5a'!$A$19:$C$19</c:f>
              <c:strCache>
                <c:ptCount val="1"/>
                <c:pt idx="0">
                  <c:v>EXPENSES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'Step 5a'!$D$3:$G$3</c:f>
              <c:strCache>
                <c:ptCount val="4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</c:strCache>
            </c:strRef>
          </c:cat>
          <c:val>
            <c:numRef>
              <c:f>'Step 5a'!$D$32:$G$32</c:f>
              <c:numCache>
                <c:formatCode>"$"#,##0_);[Red]\("$"#,##0\)</c:formatCode>
                <c:ptCount val="4"/>
                <c:pt idx="0">
                  <c:v>80.0</c:v>
                </c:pt>
                <c:pt idx="1">
                  <c:v>60.0</c:v>
                </c:pt>
                <c:pt idx="2">
                  <c:v>1140.0</c:v>
                </c:pt>
                <c:pt idx="3">
                  <c:v>3550.0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'Step 5a'!$A$36:$C$36</c:f>
              <c:strCache>
                <c:ptCount val="1"/>
                <c:pt idx="0">
                  <c:v>INVESTMENTS</c:v>
                </c:pt>
              </c:strCache>
            </c:strRef>
          </c:tx>
          <c:marker>
            <c:symbol val="none"/>
          </c:marker>
          <c:val>
            <c:numRef>
              <c:f>'Step 5a'!$D$36:$G$36</c:f>
              <c:numCache>
                <c:formatCode>"$"#,##0_);[Red]\("$"#,##0\)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2000.0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8349704"/>
        <c:axId val="-2107767880"/>
      </c:lineChart>
      <c:catAx>
        <c:axId val="-210834970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07767880"/>
        <c:crosses val="autoZero"/>
        <c:auto val="1"/>
        <c:lblAlgn val="ctr"/>
        <c:lblOffset val="100"/>
        <c:noMultiLvlLbl val="0"/>
      </c:catAx>
      <c:valAx>
        <c:axId val="-2107767880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-2108349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'Step 6'!$A$34</c:f>
              <c:strCache>
                <c:ptCount val="1"/>
                <c:pt idx="0">
                  <c:v>NET PROFIT/(LOSS)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'Step 6'!$D$3:$O$3</c:f>
              <c:strCache>
                <c:ptCount val="12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</c:strCache>
            </c:strRef>
          </c:cat>
          <c:val>
            <c:numRef>
              <c:f>'Step 6'!$D$34:$O$34</c:f>
              <c:numCache>
                <c:formatCode>"$"#,##0_);[Red]\("$"#,##0\)</c:formatCode>
                <c:ptCount val="12"/>
                <c:pt idx="0">
                  <c:v>320.0</c:v>
                </c:pt>
                <c:pt idx="1">
                  <c:v>432.0</c:v>
                </c:pt>
                <c:pt idx="2">
                  <c:v>-640.0</c:v>
                </c:pt>
                <c:pt idx="3">
                  <c:v>-1550.0</c:v>
                </c:pt>
                <c:pt idx="4">
                  <c:v>-660.000000000001</c:v>
                </c:pt>
                <c:pt idx="5">
                  <c:v>-1160.0</c:v>
                </c:pt>
                <c:pt idx="6">
                  <c:v>-810.0</c:v>
                </c:pt>
                <c:pt idx="7">
                  <c:v>489.9999999999982</c:v>
                </c:pt>
                <c:pt idx="8">
                  <c:v>740.0</c:v>
                </c:pt>
                <c:pt idx="9">
                  <c:v>3039.999999999996</c:v>
                </c:pt>
                <c:pt idx="10">
                  <c:v>6030.0</c:v>
                </c:pt>
                <c:pt idx="11">
                  <c:v>10779.99999999999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'Step 6'!$A$39</c:f>
              <c:strCache>
                <c:ptCount val="1"/>
                <c:pt idx="0">
                  <c:v>CASH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'Step 6'!$D$3:$O$3</c:f>
              <c:strCache>
                <c:ptCount val="12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</c:strCache>
            </c:strRef>
          </c:cat>
          <c:val>
            <c:numRef>
              <c:f>'Step 6'!$D$39:$O$39</c:f>
              <c:numCache>
                <c:formatCode>"$"#,##0_);[Red]\("$"#,##0\)</c:formatCode>
                <c:ptCount val="12"/>
                <c:pt idx="0">
                  <c:v>320.0</c:v>
                </c:pt>
                <c:pt idx="1">
                  <c:v>752.0</c:v>
                </c:pt>
                <c:pt idx="2">
                  <c:v>112.0</c:v>
                </c:pt>
                <c:pt idx="3">
                  <c:v>562.0</c:v>
                </c:pt>
                <c:pt idx="4">
                  <c:v>1902</c:v>
                </c:pt>
                <c:pt idx="5">
                  <c:v>741.9999999999991</c:v>
                </c:pt>
                <c:pt idx="6">
                  <c:v>431.9999999999991</c:v>
                </c:pt>
                <c:pt idx="7">
                  <c:v>821.9999999999972</c:v>
                </c:pt>
                <c:pt idx="8">
                  <c:v>1361.999999999997</c:v>
                </c:pt>
                <c:pt idx="9">
                  <c:v>4201.999999999994</c:v>
                </c:pt>
                <c:pt idx="10">
                  <c:v>10231.99999999999</c:v>
                </c:pt>
                <c:pt idx="11">
                  <c:v>21011.99999999999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'Step 6'!$A$19:$C$19</c:f>
              <c:strCache>
                <c:ptCount val="1"/>
                <c:pt idx="0">
                  <c:v>EXPENSES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'Step 6'!$D$32:$O$32</c:f>
              <c:numCache>
                <c:formatCode>"$"#,##0_);[Red]\("$"#,##0\)</c:formatCode>
                <c:ptCount val="12"/>
                <c:pt idx="0">
                  <c:v>80.0</c:v>
                </c:pt>
                <c:pt idx="1">
                  <c:v>60.0</c:v>
                </c:pt>
                <c:pt idx="2">
                  <c:v>1140.0</c:v>
                </c:pt>
                <c:pt idx="3">
                  <c:v>3550.0</c:v>
                </c:pt>
                <c:pt idx="4">
                  <c:v>3060.0</c:v>
                </c:pt>
                <c:pt idx="5">
                  <c:v>4160.0</c:v>
                </c:pt>
                <c:pt idx="6">
                  <c:v>4810.0</c:v>
                </c:pt>
                <c:pt idx="7">
                  <c:v>4510.0</c:v>
                </c:pt>
                <c:pt idx="8">
                  <c:v>6260.0</c:v>
                </c:pt>
                <c:pt idx="9">
                  <c:v>6960.0</c:v>
                </c:pt>
                <c:pt idx="10">
                  <c:v>8970.0</c:v>
                </c:pt>
                <c:pt idx="11">
                  <c:v>9220.0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'Step 6'!$A$4:$C$4</c:f>
              <c:strCache>
                <c:ptCount val="1"/>
                <c:pt idx="0">
                  <c:v>REVENUES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'Step 6'!$D$17:$O$17</c:f>
              <c:numCache>
                <c:formatCode>"$"#,##0_);[Red]\("$"#,##0\)</c:formatCode>
                <c:ptCount val="12"/>
                <c:pt idx="0">
                  <c:v>400.0</c:v>
                </c:pt>
                <c:pt idx="1">
                  <c:v>492.0</c:v>
                </c:pt>
                <c:pt idx="2">
                  <c:v>500.0</c:v>
                </c:pt>
                <c:pt idx="3">
                  <c:v>2000.0</c:v>
                </c:pt>
                <c:pt idx="4">
                  <c:v>24</c:v>
                </c:pt>
                <c:pt idx="5">
                  <c:v>3000.0</c:v>
                </c:pt>
                <c:pt idx="6">
                  <c:v>4000.0</c:v>
                </c:pt>
                <c:pt idx="7">
                  <c:v>4999.999999999998</c:v>
                </c:pt>
                <c:pt idx="8">
                  <c:v>7000.0</c:v>
                </c:pt>
                <c:pt idx="9">
                  <c:v>9999.999999999996</c:v>
                </c:pt>
                <c:pt idx="10">
                  <c:v>15000.0</c:v>
                </c:pt>
                <c:pt idx="11">
                  <c:v>19999.99999999999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015800"/>
        <c:axId val="-2111506792"/>
      </c:lineChart>
      <c:catAx>
        <c:axId val="-2111015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-2111506792"/>
        <c:crosses val="autoZero"/>
        <c:auto val="1"/>
        <c:lblAlgn val="ctr"/>
        <c:lblOffset val="100"/>
        <c:noMultiLvlLbl val="0"/>
      </c:catAx>
      <c:valAx>
        <c:axId val="-2111506792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-2111015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'Step 9'!$A$34</c:f>
              <c:strCache>
                <c:ptCount val="1"/>
                <c:pt idx="0">
                  <c:v>NET PROFIT/(LOSS)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('Step 9'!$P$3,'Step 9'!$U$3,'Step 9'!$Z$3)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('Step 9'!$P$34,'Step 9'!$U$34,'Step 9'!$Z$34)</c:f>
              <c:numCache>
                <c:formatCode>"$"#,##0_);[Red]\("$"#,##0\)</c:formatCode>
                <c:ptCount val="3"/>
                <c:pt idx="0">
                  <c:v>17012.0</c:v>
                </c:pt>
                <c:pt idx="1">
                  <c:v>19109.99999999991</c:v>
                </c:pt>
                <c:pt idx="2">
                  <c:v>-18090.00000000015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'Step 9'!$A$39</c:f>
              <c:strCache>
                <c:ptCount val="1"/>
                <c:pt idx="0">
                  <c:v>CASH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('Step 9'!$P$3,'Step 9'!$U$3,'Step 9'!$Z$3)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('Step 9'!$P$39,'Step 9'!$U$39,'Step 9'!$Z$39)</c:f>
              <c:numCache>
                <c:formatCode>"$"#,##0_);[Red]\("$"#,##0\)</c:formatCode>
                <c:ptCount val="3"/>
                <c:pt idx="0">
                  <c:v>21011.99999999999</c:v>
                </c:pt>
                <c:pt idx="1">
                  <c:v>40121.9999999999</c:v>
                </c:pt>
                <c:pt idx="2">
                  <c:v>22031.99999999974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'Step 9'!$A$19:$C$19</c:f>
              <c:strCache>
                <c:ptCount val="1"/>
                <c:pt idx="0">
                  <c:v>EXPENSES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('Step 9'!$P$3,'Step 9'!$U$3,'Step 9'!$Z$3)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('Step 9'!$P$32,'Step 9'!$U$32,'Step 9'!$Z$32)</c:f>
              <c:numCache>
                <c:formatCode>"$"#,##0_);[Red]\("$"#,##0\)</c:formatCode>
                <c:ptCount val="3"/>
                <c:pt idx="0">
                  <c:v>52780.0</c:v>
                </c:pt>
                <c:pt idx="1">
                  <c:v>132390.0</c:v>
                </c:pt>
                <c:pt idx="2">
                  <c:v>144090.0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'Step 9'!$A$4:$C$4</c:f>
              <c:strCache>
                <c:ptCount val="1"/>
                <c:pt idx="0">
                  <c:v>REVENUES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('Step 9'!$P$3,'Step 9'!$U$3,'Step 9'!$Z$3)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('Step 9'!$P$17,'Step 9'!$U$17,'Step 9'!$Z$17)</c:f>
              <c:numCache>
                <c:formatCode>"$"#,##0_);[Red]\("$"#,##0\)</c:formatCode>
                <c:ptCount val="3"/>
                <c:pt idx="0">
                  <c:v>69792.0</c:v>
                </c:pt>
                <c:pt idx="1">
                  <c:v>151499.9999999999</c:v>
                </c:pt>
                <c:pt idx="2">
                  <c:v>125999.9999999999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89576"/>
        <c:axId val="-2113407400"/>
      </c:lineChart>
      <c:catAx>
        <c:axId val="-2113589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-2113407400"/>
        <c:crosses val="autoZero"/>
        <c:auto val="1"/>
        <c:lblAlgn val="ctr"/>
        <c:lblOffset val="100"/>
        <c:noMultiLvlLbl val="0"/>
      </c:catAx>
      <c:valAx>
        <c:axId val="-2113407400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-2113589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'Step 10'!$A$34</c:f>
              <c:strCache>
                <c:ptCount val="1"/>
                <c:pt idx="0">
                  <c:v>NET PROFIT/(LOSS)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('Step 10'!$P$3,'Step 10'!$U$3,'Step 10'!$Z$3)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('Step 10'!$P$34,'Step 10'!$U$34,'Step 10'!$Z$34)</c:f>
              <c:numCache>
                <c:formatCode>"$"#,##0_);[Red]\("$"#,##0\)</c:formatCode>
                <c:ptCount val="3"/>
                <c:pt idx="0">
                  <c:v>25012.0</c:v>
                </c:pt>
                <c:pt idx="1">
                  <c:v>86909.99999999991</c:v>
                </c:pt>
                <c:pt idx="2">
                  <c:v>138509.9999999999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'Step 10'!$A$39</c:f>
              <c:strCache>
                <c:ptCount val="1"/>
                <c:pt idx="0">
                  <c:v>CASH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('Step 10'!$P$3,'Step 10'!$U$3,'Step 10'!$Z$3)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('Step 10'!$P$39,'Step 10'!$U$39,'Step 10'!$Z$39)</c:f>
              <c:numCache>
                <c:formatCode>"$"#,##0_);[Red]\("$"#,##0\)</c:formatCode>
                <c:ptCount val="3"/>
                <c:pt idx="0">
                  <c:v>29011.99999999999</c:v>
                </c:pt>
                <c:pt idx="1">
                  <c:v>115921.9999999999</c:v>
                </c:pt>
                <c:pt idx="2">
                  <c:v>254431.9999999997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'Step 10'!$A$19</c:f>
              <c:strCache>
                <c:ptCount val="1"/>
                <c:pt idx="0">
                  <c:v>EXPENSES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('Step 10'!$P$3,'Step 10'!$U$3,'Step 10'!$Z$3)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('Step 10'!$P$32,'Step 10'!$U$32,'Step 10'!$Z$32)</c:f>
              <c:numCache>
                <c:formatCode>"$"#,##0_);[Red]\("$"#,##0\)</c:formatCode>
                <c:ptCount val="3"/>
                <c:pt idx="0">
                  <c:v>44780.0</c:v>
                </c:pt>
                <c:pt idx="1">
                  <c:v>91290.0</c:v>
                </c:pt>
                <c:pt idx="2">
                  <c:v>131490.0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'Step 10'!$A$4:$C$4</c:f>
              <c:strCache>
                <c:ptCount val="1"/>
                <c:pt idx="0">
                  <c:v>REVENUES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('Step 10'!$P$3,'Step 10'!$U$3,'Step 10'!$Z$3)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('Step 10'!$P$17,'Step 10'!$U$17,'Step 10'!$Z$17)</c:f>
              <c:numCache>
                <c:formatCode>"$"#,##0_);[Red]\("$"#,##0\)</c:formatCode>
                <c:ptCount val="3"/>
                <c:pt idx="0">
                  <c:v>69792.0</c:v>
                </c:pt>
                <c:pt idx="1">
                  <c:v>178199.9999999999</c:v>
                </c:pt>
                <c:pt idx="2">
                  <c:v>269999.9999999998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6560312"/>
        <c:axId val="-2096569320"/>
      </c:lineChart>
      <c:catAx>
        <c:axId val="-2096560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-2096569320"/>
        <c:crosses val="autoZero"/>
        <c:auto val="1"/>
        <c:lblAlgn val="ctr"/>
        <c:lblOffset val="100"/>
        <c:noMultiLvlLbl val="0"/>
      </c:catAx>
      <c:valAx>
        <c:axId val="-2096569320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-2096560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4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4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44" workbookViewId="0" zoomToFit="1"/>
  </sheetViews>
  <pageMargins left="0.75" right="0.75" top="1" bottom="1" header="0.5" footer="0.5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44"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44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7899" cy="582543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7899" cy="582543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7899" cy="582543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67899" cy="582543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67899" cy="582543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="150" zoomScaleNormal="150" zoomScalePageLayoutView="150" workbookViewId="0">
      <selection sqref="A1:D1"/>
    </sheetView>
  </sheetViews>
  <sheetFormatPr baseColWidth="10" defaultRowHeight="15" x14ac:dyDescent="0"/>
  <cols>
    <col min="1" max="2" width="2.6640625" customWidth="1"/>
    <col min="3" max="3" width="15.83203125" customWidth="1"/>
  </cols>
  <sheetData>
    <row r="1" spans="1:4">
      <c r="A1" s="15" t="s">
        <v>0</v>
      </c>
      <c r="B1" s="15"/>
      <c r="C1" s="15"/>
      <c r="D1" s="15"/>
    </row>
    <row r="3" spans="1:4" s="1" customFormat="1">
      <c r="D3" s="1" t="s">
        <v>1</v>
      </c>
    </row>
    <row r="4" spans="1:4">
      <c r="A4" s="14" t="s">
        <v>2</v>
      </c>
      <c r="B4" s="14"/>
      <c r="C4" s="14"/>
    </row>
    <row r="5" spans="1:4">
      <c r="A5" s="4"/>
      <c r="B5" s="4"/>
    </row>
    <row r="6" spans="1:4">
      <c r="C6" t="s">
        <v>3</v>
      </c>
      <c r="D6" s="6"/>
    </row>
    <row r="7" spans="1:4">
      <c r="C7" t="s">
        <v>6</v>
      </c>
      <c r="D7" s="7"/>
    </row>
    <row r="8" spans="1:4">
      <c r="B8" s="12" t="s">
        <v>7</v>
      </c>
      <c r="C8" s="12"/>
      <c r="D8" s="8"/>
    </row>
    <row r="10" spans="1:4">
      <c r="C10" t="s">
        <v>4</v>
      </c>
      <c r="D10" s="5"/>
    </row>
    <row r="11" spans="1:4">
      <c r="C11" t="s">
        <v>9</v>
      </c>
      <c r="D11" s="5"/>
    </row>
    <row r="12" spans="1:4">
      <c r="C12" t="s">
        <v>10</v>
      </c>
      <c r="D12" s="5"/>
    </row>
    <row r="13" spans="1:4">
      <c r="B13" s="2"/>
      <c r="C13" s="2" t="s">
        <v>5</v>
      </c>
      <c r="D13" s="5"/>
    </row>
    <row r="14" spans="1:4">
      <c r="C14" t="s">
        <v>11</v>
      </c>
      <c r="D14" s="2"/>
    </row>
    <row r="15" spans="1:4">
      <c r="B15" s="12" t="s">
        <v>8</v>
      </c>
      <c r="C15" s="12"/>
      <c r="D15" s="8"/>
    </row>
    <row r="16" spans="1:4">
      <c r="A16" s="2"/>
      <c r="B16" s="2"/>
    </row>
    <row r="17" spans="1:4">
      <c r="B17" s="14" t="s">
        <v>12</v>
      </c>
      <c r="C17" s="14"/>
      <c r="D17" s="11"/>
    </row>
    <row r="18" spans="1:4">
      <c r="D18" s="3"/>
    </row>
    <row r="19" spans="1:4">
      <c r="A19" s="13" t="s">
        <v>13</v>
      </c>
      <c r="B19" s="13"/>
      <c r="C19" s="13"/>
    </row>
    <row r="21" spans="1:4">
      <c r="B21" s="12" t="s">
        <v>16</v>
      </c>
      <c r="C21" s="12"/>
      <c r="D21" s="3"/>
    </row>
    <row r="22" spans="1:4">
      <c r="B22" s="2"/>
      <c r="C22" s="2" t="s">
        <v>15</v>
      </c>
      <c r="D22" s="7"/>
    </row>
    <row r="23" spans="1:4">
      <c r="C23" t="s">
        <v>17</v>
      </c>
      <c r="D23" s="7"/>
    </row>
    <row r="24" spans="1:4">
      <c r="B24" s="12" t="s">
        <v>18</v>
      </c>
      <c r="C24" s="12"/>
      <c r="D24" s="3"/>
    </row>
    <row r="25" spans="1:4">
      <c r="A25" s="2"/>
      <c r="B25" s="2"/>
      <c r="C25" t="s">
        <v>14</v>
      </c>
      <c r="D25" s="7"/>
    </row>
    <row r="26" spans="1:4">
      <c r="C26" t="s">
        <v>19</v>
      </c>
      <c r="D26" s="7"/>
    </row>
    <row r="27" spans="1:4">
      <c r="D27" s="7"/>
    </row>
    <row r="28" spans="1:4">
      <c r="B28" s="14" t="s">
        <v>24</v>
      </c>
      <c r="C28" s="14"/>
      <c r="D28" s="11"/>
    </row>
    <row r="30" spans="1:4">
      <c r="A30" s="13" t="s">
        <v>23</v>
      </c>
      <c r="B30" s="13"/>
      <c r="C30" s="13"/>
      <c r="D30" s="3"/>
    </row>
    <row r="32" spans="1:4">
      <c r="A32" s="13" t="s">
        <v>20</v>
      </c>
      <c r="B32" s="13"/>
      <c r="C32" s="13"/>
      <c r="D32" s="8"/>
    </row>
    <row r="33" spans="1:4">
      <c r="A33" s="13" t="s">
        <v>22</v>
      </c>
      <c r="B33" s="13"/>
      <c r="C33" s="13"/>
      <c r="D33" s="8"/>
    </row>
    <row r="34" spans="1:4">
      <c r="A34" s="2"/>
      <c r="B34" s="2"/>
    </row>
    <row r="35" spans="1:4">
      <c r="A35" s="13" t="s">
        <v>21</v>
      </c>
      <c r="B35" s="13"/>
      <c r="C35" s="13"/>
      <c r="D35" s="3"/>
    </row>
    <row r="38" spans="1:4">
      <c r="A38" s="2"/>
      <c r="B38" s="2"/>
    </row>
  </sheetData>
  <mergeCells count="13">
    <mergeCell ref="B21:C21"/>
    <mergeCell ref="A1:D1"/>
    <mergeCell ref="A4:C4"/>
    <mergeCell ref="A19:C19"/>
    <mergeCell ref="B8:C8"/>
    <mergeCell ref="B15:C15"/>
    <mergeCell ref="B17:C17"/>
    <mergeCell ref="B24:C24"/>
    <mergeCell ref="A32:C32"/>
    <mergeCell ref="A33:C33"/>
    <mergeCell ref="A30:C30"/>
    <mergeCell ref="A35:C35"/>
    <mergeCell ref="B28:C2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="150" zoomScaleNormal="150" zoomScalePageLayoutView="150" workbookViewId="0">
      <pane xSplit="3" ySplit="3" topLeftCell="D12" activePane="bottomRight" state="frozenSplit"/>
      <selection pane="bottomLeft" activeCell="A4" sqref="A4"/>
      <selection pane="topRight" activeCell="D1" sqref="D1"/>
      <selection pane="bottomRight" activeCell="C31" sqref="C31"/>
    </sheetView>
  </sheetViews>
  <sheetFormatPr baseColWidth="10" defaultRowHeight="15" outlineLevelCol="2" x14ac:dyDescent="0"/>
  <cols>
    <col min="1" max="2" width="2.6640625" style="10" customWidth="1"/>
    <col min="3" max="3" width="15.83203125" style="10" customWidth="1"/>
    <col min="4" max="14" width="10.83203125" style="10" customWidth="1" outlineLevel="2"/>
    <col min="15" max="15" width="11.5" style="10" customWidth="1" outlineLevel="2"/>
    <col min="16" max="16" width="10.83203125" style="27"/>
    <col min="17" max="20" width="10.83203125" style="10" outlineLevel="1"/>
    <col min="21" max="21" width="10.83203125" style="10"/>
    <col min="22" max="25" width="10.83203125" style="10" outlineLevel="1"/>
    <col min="26" max="16384" width="10.83203125" style="10"/>
  </cols>
  <sheetData>
    <row r="1" spans="1:26">
      <c r="A1" s="15" t="s">
        <v>0</v>
      </c>
      <c r="B1" s="15"/>
      <c r="C1" s="15"/>
      <c r="D1" s="15"/>
    </row>
    <row r="3" spans="1:26" s="1" customFormat="1">
      <c r="D3" s="1" t="s">
        <v>1</v>
      </c>
      <c r="E3" s="1" t="s">
        <v>25</v>
      </c>
      <c r="F3" s="1" t="s">
        <v>27</v>
      </c>
      <c r="G3" s="1" t="s">
        <v>28</v>
      </c>
      <c r="H3" s="1" t="s">
        <v>32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37</v>
      </c>
      <c r="N3" s="1" t="s">
        <v>38</v>
      </c>
      <c r="O3" s="1" t="s">
        <v>39</v>
      </c>
      <c r="P3" s="28" t="s">
        <v>40</v>
      </c>
      <c r="Q3" s="1" t="s">
        <v>41</v>
      </c>
      <c r="R3" s="1" t="s">
        <v>42</v>
      </c>
      <c r="S3" s="1" t="s">
        <v>43</v>
      </c>
      <c r="T3" s="1" t="s">
        <v>44</v>
      </c>
      <c r="U3" s="1" t="s">
        <v>45</v>
      </c>
      <c r="V3" s="1" t="s">
        <v>41</v>
      </c>
      <c r="W3" s="1" t="s">
        <v>42</v>
      </c>
      <c r="X3" s="1" t="s">
        <v>43</v>
      </c>
      <c r="Y3" s="1" t="s">
        <v>44</v>
      </c>
      <c r="Z3" s="1" t="s">
        <v>46</v>
      </c>
    </row>
    <row r="4" spans="1:26">
      <c r="A4" s="14" t="s">
        <v>2</v>
      </c>
      <c r="B4" s="14"/>
      <c r="C4" s="14"/>
    </row>
    <row r="5" spans="1:26">
      <c r="A5" s="9"/>
      <c r="B5" s="9"/>
    </row>
    <row r="6" spans="1:26">
      <c r="C6" s="10" t="s">
        <v>3</v>
      </c>
      <c r="D6" s="6">
        <v>1000</v>
      </c>
      <c r="E6" s="6">
        <v>1200</v>
      </c>
      <c r="F6" s="6">
        <v>2500</v>
      </c>
      <c r="G6" s="6">
        <v>10000</v>
      </c>
      <c r="H6" s="6">
        <v>12000</v>
      </c>
      <c r="I6" s="6">
        <v>15000</v>
      </c>
      <c r="J6" s="6">
        <v>20000</v>
      </c>
      <c r="K6" s="6">
        <v>25000</v>
      </c>
      <c r="L6" s="6">
        <v>35000</v>
      </c>
      <c r="M6" s="6">
        <v>50000</v>
      </c>
      <c r="N6" s="6">
        <v>75000</v>
      </c>
      <c r="O6" s="6">
        <v>100000</v>
      </c>
      <c r="P6" s="24">
        <f>SUM(D6:O6)</f>
        <v>346700</v>
      </c>
      <c r="Q6" s="6">
        <v>60000</v>
      </c>
      <c r="R6" s="6">
        <v>300000</v>
      </c>
      <c r="S6" s="6">
        <v>400000</v>
      </c>
      <c r="T6" s="6">
        <v>250000</v>
      </c>
      <c r="U6" s="24">
        <f>SUM(Q6:T6)</f>
        <v>1010000</v>
      </c>
      <c r="V6" s="6">
        <v>80000</v>
      </c>
      <c r="W6" s="6">
        <v>400000</v>
      </c>
      <c r="X6" s="6">
        <v>500000</v>
      </c>
      <c r="Y6" s="6">
        <v>280000</v>
      </c>
      <c r="Z6" s="24">
        <f>SUM(V6:Y6)</f>
        <v>1260000</v>
      </c>
    </row>
    <row r="7" spans="1:26">
      <c r="C7" s="10" t="s">
        <v>6</v>
      </c>
      <c r="D7" s="5">
        <v>1</v>
      </c>
      <c r="E7" s="5">
        <v>1</v>
      </c>
      <c r="F7" s="5">
        <v>0.75</v>
      </c>
      <c r="G7" s="2">
        <f>F7</f>
        <v>0.75</v>
      </c>
      <c r="H7" s="2">
        <f>G7</f>
        <v>0.75</v>
      </c>
      <c r="I7" s="2">
        <f t="shared" ref="I7:O7" si="0">H7</f>
        <v>0.75</v>
      </c>
      <c r="J7" s="2">
        <f t="shared" si="0"/>
        <v>0.75</v>
      </c>
      <c r="K7" s="2">
        <f t="shared" si="0"/>
        <v>0.75</v>
      </c>
      <c r="L7" s="2">
        <f t="shared" si="0"/>
        <v>0.75</v>
      </c>
      <c r="M7" s="2">
        <f t="shared" si="0"/>
        <v>0.75</v>
      </c>
      <c r="N7" s="2">
        <f t="shared" si="0"/>
        <v>0.75</v>
      </c>
      <c r="O7" s="2">
        <f t="shared" si="0"/>
        <v>0.75</v>
      </c>
      <c r="P7" s="26"/>
      <c r="Q7" s="2">
        <f>O7</f>
        <v>0.75</v>
      </c>
      <c r="R7" s="2">
        <f>Q7</f>
        <v>0.75</v>
      </c>
      <c r="S7" s="2">
        <f>Q7</f>
        <v>0.75</v>
      </c>
      <c r="T7" s="2">
        <f>R7</f>
        <v>0.75</v>
      </c>
      <c r="V7" s="2">
        <f>T7</f>
        <v>0.75</v>
      </c>
      <c r="W7" s="2">
        <f>V7</f>
        <v>0.75</v>
      </c>
      <c r="X7" s="2">
        <f>V7</f>
        <v>0.75</v>
      </c>
      <c r="Y7" s="2">
        <f>W7</f>
        <v>0.75</v>
      </c>
    </row>
    <row r="8" spans="1:26">
      <c r="B8" s="12" t="s">
        <v>7</v>
      </c>
      <c r="C8" s="12"/>
      <c r="D8" s="8">
        <f>D6*D7</f>
        <v>1000</v>
      </c>
      <c r="E8" s="8">
        <f>E6*E7</f>
        <v>1200</v>
      </c>
      <c r="F8" s="8">
        <f>F6*F7</f>
        <v>1875</v>
      </c>
      <c r="G8" s="8">
        <f>G6*G7</f>
        <v>7500</v>
      </c>
      <c r="H8" s="8">
        <f t="shared" ref="H8:O8" si="1">H6*H7</f>
        <v>9000</v>
      </c>
      <c r="I8" s="8">
        <f t="shared" si="1"/>
        <v>11250</v>
      </c>
      <c r="J8" s="8">
        <f t="shared" si="1"/>
        <v>15000</v>
      </c>
      <c r="K8" s="8">
        <f t="shared" si="1"/>
        <v>18750</v>
      </c>
      <c r="L8" s="8">
        <f t="shared" si="1"/>
        <v>26250</v>
      </c>
      <c r="M8" s="8">
        <f t="shared" si="1"/>
        <v>37500</v>
      </c>
      <c r="N8" s="8">
        <f t="shared" si="1"/>
        <v>56250</v>
      </c>
      <c r="O8" s="8">
        <f t="shared" si="1"/>
        <v>75000</v>
      </c>
      <c r="P8" s="11">
        <f>SUM(D8:O8)</f>
        <v>260575</v>
      </c>
      <c r="Q8" s="8">
        <f t="shared" ref="Q8:T8" si="2">Q6*Q7</f>
        <v>45000</v>
      </c>
      <c r="R8" s="8">
        <f t="shared" si="2"/>
        <v>225000</v>
      </c>
      <c r="S8" s="8">
        <f t="shared" si="2"/>
        <v>300000</v>
      </c>
      <c r="T8" s="8">
        <f t="shared" si="2"/>
        <v>187500</v>
      </c>
      <c r="U8" s="11">
        <f>SUM(Q8:T8)</f>
        <v>757500</v>
      </c>
      <c r="V8" s="8">
        <f t="shared" ref="V8" si="3">V6*V7</f>
        <v>60000</v>
      </c>
      <c r="W8" s="8">
        <f t="shared" ref="W8" si="4">W6*W7</f>
        <v>300000</v>
      </c>
      <c r="X8" s="8">
        <f t="shared" ref="X8" si="5">X6*X7</f>
        <v>375000</v>
      </c>
      <c r="Y8" s="8">
        <f t="shared" ref="Y8" si="6">Y6*Y7</f>
        <v>210000</v>
      </c>
      <c r="Z8" s="11">
        <f>SUM(V8:Y8)</f>
        <v>945000</v>
      </c>
    </row>
    <row r="10" spans="1:26">
      <c r="C10" s="10" t="s">
        <v>4</v>
      </c>
      <c r="D10" s="5">
        <v>0.1</v>
      </c>
      <c r="E10" s="17">
        <f>D10</f>
        <v>0.1</v>
      </c>
      <c r="F10" s="17">
        <f>E10</f>
        <v>0.1</v>
      </c>
      <c r="G10" s="17">
        <f>F10</f>
        <v>0.1</v>
      </c>
      <c r="H10" s="17">
        <f t="shared" ref="H10:O13" si="7">G10</f>
        <v>0.1</v>
      </c>
      <c r="I10" s="17">
        <f t="shared" si="7"/>
        <v>0.1</v>
      </c>
      <c r="J10" s="17">
        <f t="shared" si="7"/>
        <v>0.1</v>
      </c>
      <c r="K10" s="17">
        <f t="shared" si="7"/>
        <v>0.1</v>
      </c>
      <c r="L10" s="17">
        <f t="shared" si="7"/>
        <v>0.1</v>
      </c>
      <c r="M10" s="17">
        <f t="shared" si="7"/>
        <v>0.1</v>
      </c>
      <c r="N10" s="17">
        <f t="shared" si="7"/>
        <v>0.1</v>
      </c>
      <c r="O10" s="17">
        <f t="shared" si="7"/>
        <v>0.1</v>
      </c>
      <c r="P10" s="26"/>
      <c r="Q10" s="19">
        <f>O10</f>
        <v>0.1</v>
      </c>
      <c r="R10" s="19">
        <f>Q10</f>
        <v>0.1</v>
      </c>
      <c r="S10" s="19">
        <f>Q10</f>
        <v>0.1</v>
      </c>
      <c r="T10" s="19">
        <f>R10</f>
        <v>0.1</v>
      </c>
      <c r="V10" s="19">
        <f>T10</f>
        <v>0.1</v>
      </c>
      <c r="W10" s="19">
        <f>V10</f>
        <v>0.1</v>
      </c>
      <c r="X10" s="19">
        <f>V10</f>
        <v>0.1</v>
      </c>
      <c r="Y10" s="19">
        <f>W10</f>
        <v>0.1</v>
      </c>
    </row>
    <row r="11" spans="1:26">
      <c r="C11" s="10" t="s">
        <v>9</v>
      </c>
      <c r="D11" s="5">
        <v>0.25</v>
      </c>
      <c r="E11" s="17">
        <f t="shared" ref="E11:G13" si="8">D11</f>
        <v>0.25</v>
      </c>
      <c r="F11" s="17">
        <f t="shared" si="8"/>
        <v>0.25</v>
      </c>
      <c r="G11" s="17">
        <f t="shared" si="8"/>
        <v>0.25</v>
      </c>
      <c r="H11" s="17">
        <f t="shared" si="7"/>
        <v>0.25</v>
      </c>
      <c r="I11" s="17">
        <f t="shared" si="7"/>
        <v>0.25</v>
      </c>
      <c r="J11" s="17">
        <f t="shared" si="7"/>
        <v>0.25</v>
      </c>
      <c r="K11" s="17">
        <f t="shared" si="7"/>
        <v>0.25</v>
      </c>
      <c r="L11" s="17">
        <f t="shared" si="7"/>
        <v>0.25</v>
      </c>
      <c r="M11" s="17">
        <f t="shared" si="7"/>
        <v>0.25</v>
      </c>
      <c r="N11" s="17">
        <f t="shared" si="7"/>
        <v>0.25</v>
      </c>
      <c r="O11" s="17">
        <f t="shared" si="7"/>
        <v>0.25</v>
      </c>
      <c r="P11" s="26"/>
      <c r="Q11" s="30">
        <v>0.28000000000000003</v>
      </c>
      <c r="R11" s="19">
        <f t="shared" ref="R11:R14" si="9">Q11</f>
        <v>0.28000000000000003</v>
      </c>
      <c r="S11" s="19">
        <f t="shared" ref="Q11:T14" si="10">Q11</f>
        <v>0.28000000000000003</v>
      </c>
      <c r="T11" s="19">
        <f t="shared" si="10"/>
        <v>0.28000000000000003</v>
      </c>
      <c r="V11" s="30">
        <v>0.3</v>
      </c>
      <c r="W11" s="19">
        <f t="shared" ref="W11:W14" si="11">V11</f>
        <v>0.3</v>
      </c>
      <c r="X11" s="19">
        <f t="shared" ref="X11:X14" si="12">V11</f>
        <v>0.3</v>
      </c>
      <c r="Y11" s="19">
        <f t="shared" ref="Y11:Y14" si="13">W11</f>
        <v>0.3</v>
      </c>
    </row>
    <row r="12" spans="1:26">
      <c r="C12" s="10" t="s">
        <v>10</v>
      </c>
      <c r="D12" s="5">
        <v>0.15</v>
      </c>
      <c r="E12" s="17">
        <f t="shared" si="8"/>
        <v>0.15</v>
      </c>
      <c r="F12" s="17">
        <f t="shared" si="8"/>
        <v>0.15</v>
      </c>
      <c r="G12" s="17">
        <f t="shared" si="8"/>
        <v>0.15</v>
      </c>
      <c r="H12" s="17">
        <f t="shared" si="7"/>
        <v>0.15</v>
      </c>
      <c r="I12" s="17">
        <f t="shared" si="7"/>
        <v>0.15</v>
      </c>
      <c r="J12" s="17">
        <f t="shared" si="7"/>
        <v>0.15</v>
      </c>
      <c r="K12" s="17">
        <f t="shared" si="7"/>
        <v>0.15</v>
      </c>
      <c r="L12" s="17">
        <f t="shared" si="7"/>
        <v>0.15</v>
      </c>
      <c r="M12" s="17">
        <f t="shared" si="7"/>
        <v>0.15</v>
      </c>
      <c r="N12" s="17">
        <f t="shared" si="7"/>
        <v>0.15</v>
      </c>
      <c r="O12" s="17">
        <f t="shared" si="7"/>
        <v>0.15</v>
      </c>
      <c r="P12" s="26"/>
      <c r="Q12" s="30">
        <v>0.17</v>
      </c>
      <c r="R12" s="19">
        <f t="shared" si="9"/>
        <v>0.17</v>
      </c>
      <c r="S12" s="19">
        <f t="shared" si="10"/>
        <v>0.17</v>
      </c>
      <c r="T12" s="19">
        <f t="shared" si="10"/>
        <v>0.17</v>
      </c>
      <c r="V12" s="30">
        <v>0.2</v>
      </c>
      <c r="W12" s="19">
        <f t="shared" si="11"/>
        <v>0.2</v>
      </c>
      <c r="X12" s="19">
        <f t="shared" si="12"/>
        <v>0.2</v>
      </c>
      <c r="Y12" s="19">
        <f t="shared" si="13"/>
        <v>0.2</v>
      </c>
    </row>
    <row r="13" spans="1:26">
      <c r="B13" s="2"/>
      <c r="C13" s="2" t="s">
        <v>5</v>
      </c>
      <c r="D13" s="5">
        <v>0.1</v>
      </c>
      <c r="E13" s="18">
        <v>0.09</v>
      </c>
      <c r="F13" s="18">
        <v>0.05</v>
      </c>
      <c r="G13" s="17">
        <f t="shared" si="8"/>
        <v>0.05</v>
      </c>
      <c r="H13" s="17">
        <f t="shared" si="7"/>
        <v>0.05</v>
      </c>
      <c r="I13" s="17">
        <f t="shared" si="7"/>
        <v>0.05</v>
      </c>
      <c r="J13" s="17">
        <f t="shared" si="7"/>
        <v>0.05</v>
      </c>
      <c r="K13" s="17">
        <f t="shared" si="7"/>
        <v>0.05</v>
      </c>
      <c r="L13" s="17">
        <f t="shared" si="7"/>
        <v>0.05</v>
      </c>
      <c r="M13" s="17">
        <f t="shared" si="7"/>
        <v>0.05</v>
      </c>
      <c r="N13" s="17">
        <f t="shared" si="7"/>
        <v>0.05</v>
      </c>
      <c r="O13" s="17">
        <f t="shared" si="7"/>
        <v>0.05</v>
      </c>
      <c r="P13" s="26"/>
      <c r="Q13" s="19">
        <f t="shared" si="10"/>
        <v>0.05</v>
      </c>
      <c r="R13" s="19">
        <f t="shared" si="9"/>
        <v>0.05</v>
      </c>
      <c r="S13" s="19">
        <f t="shared" si="10"/>
        <v>0.05</v>
      </c>
      <c r="T13" s="19">
        <f t="shared" si="10"/>
        <v>0.05</v>
      </c>
      <c r="V13" s="19">
        <f t="shared" ref="V11:V14" si="14">T13</f>
        <v>0.05</v>
      </c>
      <c r="W13" s="19">
        <f t="shared" si="11"/>
        <v>0.05</v>
      </c>
      <c r="X13" s="19">
        <f t="shared" si="12"/>
        <v>0.05</v>
      </c>
      <c r="Y13" s="19">
        <f t="shared" si="13"/>
        <v>0.05</v>
      </c>
    </row>
    <row r="14" spans="1:26">
      <c r="C14" s="10" t="s">
        <v>11</v>
      </c>
      <c r="D14" s="2">
        <f>SUM(D10:D13)</f>
        <v>0.6</v>
      </c>
      <c r="E14" s="19">
        <f>SUM(E10:E13)</f>
        <v>0.59</v>
      </c>
      <c r="F14" s="19">
        <f>SUM(F10:F13)</f>
        <v>0.55000000000000004</v>
      </c>
      <c r="G14" s="19">
        <f>SUM(G10:G13)</f>
        <v>0.55000000000000004</v>
      </c>
      <c r="H14" s="19">
        <f t="shared" ref="H14:O14" si="15">SUM(H10:H13)</f>
        <v>0.55000000000000004</v>
      </c>
      <c r="I14" s="19">
        <f t="shared" si="15"/>
        <v>0.55000000000000004</v>
      </c>
      <c r="J14" s="19">
        <f t="shared" si="15"/>
        <v>0.55000000000000004</v>
      </c>
      <c r="K14" s="19">
        <f t="shared" si="15"/>
        <v>0.55000000000000004</v>
      </c>
      <c r="L14" s="19">
        <f t="shared" si="15"/>
        <v>0.55000000000000004</v>
      </c>
      <c r="M14" s="19">
        <f t="shared" si="15"/>
        <v>0.55000000000000004</v>
      </c>
      <c r="N14" s="19">
        <f t="shared" si="15"/>
        <v>0.55000000000000004</v>
      </c>
      <c r="O14" s="19">
        <f t="shared" si="15"/>
        <v>0.55000000000000004</v>
      </c>
      <c r="P14" s="26"/>
      <c r="Q14" s="19">
        <f>SUM(Q10:Q13)</f>
        <v>0.60000000000000009</v>
      </c>
      <c r="R14" s="19">
        <f t="shared" si="9"/>
        <v>0.60000000000000009</v>
      </c>
      <c r="S14" s="19">
        <f t="shared" si="10"/>
        <v>0.60000000000000009</v>
      </c>
      <c r="T14" s="19">
        <f t="shared" si="10"/>
        <v>0.60000000000000009</v>
      </c>
      <c r="V14" s="19">
        <f>SUM(V10:V13)</f>
        <v>0.65000000000000013</v>
      </c>
      <c r="W14" s="19">
        <f t="shared" ref="W14:Y14" si="16">SUM(W10:W13)</f>
        <v>0.65000000000000013</v>
      </c>
      <c r="X14" s="19">
        <f t="shared" si="16"/>
        <v>0.65000000000000013</v>
      </c>
      <c r="Y14" s="19">
        <f t="shared" si="16"/>
        <v>0.65000000000000013</v>
      </c>
    </row>
    <row r="15" spans="1:26">
      <c r="B15" s="12" t="s">
        <v>8</v>
      </c>
      <c r="C15" s="12"/>
      <c r="D15" s="8">
        <f>D6*D14</f>
        <v>600</v>
      </c>
      <c r="E15" s="8">
        <f t="shared" ref="E15:O15" si="17">E6*E14</f>
        <v>708</v>
      </c>
      <c r="F15" s="8">
        <f t="shared" si="17"/>
        <v>1375</v>
      </c>
      <c r="G15" s="8">
        <f t="shared" si="17"/>
        <v>5500</v>
      </c>
      <c r="H15" s="8">
        <f t="shared" si="17"/>
        <v>6600.0000000000009</v>
      </c>
      <c r="I15" s="8">
        <f t="shared" si="17"/>
        <v>8250</v>
      </c>
      <c r="J15" s="8">
        <f t="shared" si="17"/>
        <v>11000</v>
      </c>
      <c r="K15" s="8">
        <f t="shared" si="17"/>
        <v>13750.000000000002</v>
      </c>
      <c r="L15" s="8">
        <f t="shared" si="17"/>
        <v>19250</v>
      </c>
      <c r="M15" s="8">
        <f t="shared" si="17"/>
        <v>27500.000000000004</v>
      </c>
      <c r="N15" s="8">
        <f t="shared" si="17"/>
        <v>41250</v>
      </c>
      <c r="O15" s="8">
        <f t="shared" si="17"/>
        <v>55000.000000000007</v>
      </c>
      <c r="P15" s="11">
        <f>SUM(D15:O15)</f>
        <v>190783</v>
      </c>
      <c r="Q15" s="8">
        <f t="shared" ref="Q15:T15" si="18">Q6*Q14</f>
        <v>36000.000000000007</v>
      </c>
      <c r="R15" s="8">
        <f t="shared" si="18"/>
        <v>180000.00000000003</v>
      </c>
      <c r="S15" s="8">
        <f t="shared" si="18"/>
        <v>240000.00000000003</v>
      </c>
      <c r="T15" s="8">
        <f t="shared" si="18"/>
        <v>150000.00000000003</v>
      </c>
      <c r="U15" s="11">
        <f>SUM(Q15:T15)</f>
        <v>606000.00000000012</v>
      </c>
      <c r="V15" s="8">
        <f t="shared" ref="V15" si="19">V6*V14</f>
        <v>52000.000000000007</v>
      </c>
      <c r="W15" s="8">
        <f t="shared" ref="W15" si="20">W6*W14</f>
        <v>260000.00000000006</v>
      </c>
      <c r="X15" s="8">
        <f t="shared" ref="X15" si="21">X6*X14</f>
        <v>325000.00000000006</v>
      </c>
      <c r="Y15" s="8">
        <f t="shared" ref="Y15" si="22">Y6*Y14</f>
        <v>182000.00000000003</v>
      </c>
      <c r="Z15" s="11">
        <f>SUM(V15:Y15)</f>
        <v>819000.00000000012</v>
      </c>
    </row>
    <row r="16" spans="1:26">
      <c r="A16" s="2"/>
      <c r="B16" s="2"/>
    </row>
    <row r="17" spans="1:26">
      <c r="B17" s="14" t="s">
        <v>12</v>
      </c>
      <c r="C17" s="14"/>
      <c r="D17" s="11">
        <f>D8-D15</f>
        <v>400</v>
      </c>
      <c r="E17" s="11">
        <f>E8-E15</f>
        <v>492</v>
      </c>
      <c r="F17" s="11">
        <f>F8-F15</f>
        <v>500</v>
      </c>
      <c r="G17" s="11">
        <f>G8-G15</f>
        <v>2000</v>
      </c>
      <c r="H17" s="11">
        <f t="shared" ref="H17:O17" si="23">H8-H15</f>
        <v>2399.9999999999991</v>
      </c>
      <c r="I17" s="11">
        <f t="shared" si="23"/>
        <v>3000</v>
      </c>
      <c r="J17" s="11">
        <f t="shared" si="23"/>
        <v>4000</v>
      </c>
      <c r="K17" s="11">
        <f t="shared" si="23"/>
        <v>4999.9999999999982</v>
      </c>
      <c r="L17" s="11">
        <f t="shared" si="23"/>
        <v>7000</v>
      </c>
      <c r="M17" s="11">
        <f t="shared" si="23"/>
        <v>9999.9999999999964</v>
      </c>
      <c r="N17" s="11">
        <f t="shared" si="23"/>
        <v>15000</v>
      </c>
      <c r="O17" s="11">
        <f t="shared" si="23"/>
        <v>19999.999999999993</v>
      </c>
      <c r="P17" s="11">
        <f>SUM(D17:O17)</f>
        <v>69792</v>
      </c>
      <c r="Q17" s="11">
        <f t="shared" ref="Q17:U17" si="24">Q8-Q15</f>
        <v>8999.9999999999927</v>
      </c>
      <c r="R17" s="11">
        <f t="shared" si="24"/>
        <v>44999.999999999971</v>
      </c>
      <c r="S17" s="11">
        <f t="shared" si="24"/>
        <v>59999.999999999971</v>
      </c>
      <c r="T17" s="11">
        <f t="shared" si="24"/>
        <v>37499.999999999971</v>
      </c>
      <c r="U17" s="11">
        <f>SUM(Q17:T17)</f>
        <v>151499.99999999991</v>
      </c>
      <c r="V17" s="11">
        <f t="shared" ref="V17:Z17" si="25">V8-V15</f>
        <v>7999.9999999999927</v>
      </c>
      <c r="W17" s="11">
        <f t="shared" si="25"/>
        <v>39999.999999999942</v>
      </c>
      <c r="X17" s="11">
        <f t="shared" si="25"/>
        <v>49999.999999999942</v>
      </c>
      <c r="Y17" s="11">
        <f t="shared" si="25"/>
        <v>27999.999999999971</v>
      </c>
      <c r="Z17" s="11">
        <f>SUM(V17:Y17)</f>
        <v>125999.99999999985</v>
      </c>
    </row>
    <row r="18" spans="1:26">
      <c r="D18" s="3"/>
      <c r="E18" s="3"/>
      <c r="F18" s="3"/>
      <c r="G18" s="3"/>
      <c r="U18" s="29">
        <f>U8-U15</f>
        <v>151499.99999999988</v>
      </c>
      <c r="Z18" s="29">
        <f>Z8-Z15</f>
        <v>125999.99999999988</v>
      </c>
    </row>
    <row r="19" spans="1:26">
      <c r="A19" s="13" t="s">
        <v>13</v>
      </c>
      <c r="B19" s="13"/>
      <c r="C19" s="13"/>
    </row>
    <row r="21" spans="1:26">
      <c r="B21" s="12" t="s">
        <v>16</v>
      </c>
      <c r="C21" s="12"/>
      <c r="D21" s="3">
        <f>SUM(D22:D23)</f>
        <v>60</v>
      </c>
      <c r="E21" s="3">
        <f>SUM(E22:E23)</f>
        <v>60</v>
      </c>
      <c r="F21" s="3">
        <f>SUM(F22:F24)</f>
        <v>1100</v>
      </c>
      <c r="G21" s="3">
        <f>SUM(G22:G24)</f>
        <v>1500</v>
      </c>
      <c r="H21" s="3">
        <f t="shared" ref="H21:O21" si="26">SUM(H22:H24)</f>
        <v>1000</v>
      </c>
      <c r="I21" s="3">
        <f t="shared" si="26"/>
        <v>1100</v>
      </c>
      <c r="J21" s="3">
        <f t="shared" si="26"/>
        <v>1700</v>
      </c>
      <c r="K21" s="3">
        <f t="shared" si="26"/>
        <v>1400</v>
      </c>
      <c r="L21" s="3">
        <f t="shared" si="26"/>
        <v>2100</v>
      </c>
      <c r="M21" s="3">
        <f t="shared" si="26"/>
        <v>1800</v>
      </c>
      <c r="N21" s="3">
        <f t="shared" si="26"/>
        <v>2750</v>
      </c>
      <c r="O21" s="3">
        <f t="shared" si="26"/>
        <v>2000</v>
      </c>
      <c r="P21" s="11">
        <f>SUM(D21:O21)</f>
        <v>16570</v>
      </c>
      <c r="Q21" s="3">
        <f t="shared" ref="Q21:T21" si="27">SUM(Q22:Q24)</f>
        <v>0</v>
      </c>
      <c r="R21" s="3">
        <f t="shared" si="27"/>
        <v>2500</v>
      </c>
      <c r="S21" s="3">
        <f t="shared" si="27"/>
        <v>3000</v>
      </c>
      <c r="T21" s="3">
        <f t="shared" si="27"/>
        <v>3500</v>
      </c>
      <c r="U21" s="11">
        <f>SUM(Q21:T21)</f>
        <v>9000</v>
      </c>
      <c r="V21" s="3">
        <f t="shared" ref="V21" si="28">SUM(V22:V24)</f>
        <v>0</v>
      </c>
      <c r="W21" s="3">
        <f t="shared" ref="W21" si="29">SUM(W22:W24)</f>
        <v>2500</v>
      </c>
      <c r="X21" s="3">
        <f t="shared" ref="X21" si="30">SUM(X22:X24)</f>
        <v>3000</v>
      </c>
      <c r="Y21" s="3">
        <f t="shared" ref="Y21" si="31">SUM(Y22:Y24)</f>
        <v>3500</v>
      </c>
      <c r="Z21" s="11">
        <f>SUM(V21:Y21)</f>
        <v>9000</v>
      </c>
    </row>
    <row r="22" spans="1:26">
      <c r="B22" s="2"/>
      <c r="C22" s="2" t="s">
        <v>15</v>
      </c>
      <c r="D22" s="7">
        <v>10</v>
      </c>
      <c r="E22" s="7">
        <v>0</v>
      </c>
      <c r="F22" s="7">
        <v>100</v>
      </c>
      <c r="G22" s="7">
        <v>500</v>
      </c>
      <c r="H22" s="7">
        <v>0</v>
      </c>
      <c r="I22" s="7">
        <v>0</v>
      </c>
      <c r="J22" s="7">
        <v>500</v>
      </c>
      <c r="K22" s="7">
        <v>0</v>
      </c>
      <c r="L22" s="7">
        <v>500</v>
      </c>
      <c r="M22" s="7">
        <v>0</v>
      </c>
      <c r="N22" s="7">
        <v>750</v>
      </c>
      <c r="O22" s="7">
        <v>0</v>
      </c>
      <c r="Q22" s="7">
        <v>0</v>
      </c>
      <c r="R22" s="7">
        <v>0</v>
      </c>
      <c r="S22" s="7">
        <v>0</v>
      </c>
      <c r="T22" s="7">
        <v>0</v>
      </c>
      <c r="V22" s="7">
        <v>0</v>
      </c>
      <c r="W22" s="7">
        <v>0</v>
      </c>
      <c r="X22" s="7">
        <v>0</v>
      </c>
      <c r="Y22" s="7">
        <v>0</v>
      </c>
    </row>
    <row r="23" spans="1:26">
      <c r="C23" s="10" t="s">
        <v>17</v>
      </c>
      <c r="D23" s="7">
        <v>50</v>
      </c>
      <c r="E23" s="7">
        <v>60</v>
      </c>
      <c r="F23" s="7">
        <v>500</v>
      </c>
      <c r="G23" s="7">
        <v>1000</v>
      </c>
      <c r="H23" s="7">
        <v>1000</v>
      </c>
      <c r="I23" s="7">
        <v>1100</v>
      </c>
      <c r="J23" s="7">
        <v>1200</v>
      </c>
      <c r="K23" s="7">
        <v>1400</v>
      </c>
      <c r="L23" s="7">
        <v>1600</v>
      </c>
      <c r="M23" s="7">
        <v>1800</v>
      </c>
      <c r="N23" s="7">
        <v>2000</v>
      </c>
      <c r="O23" s="7">
        <v>2000</v>
      </c>
      <c r="Q23" s="7">
        <v>0</v>
      </c>
      <c r="R23" s="7">
        <v>2000</v>
      </c>
      <c r="S23" s="7">
        <v>2000</v>
      </c>
      <c r="T23" s="7">
        <v>2000</v>
      </c>
      <c r="V23" s="7">
        <v>0</v>
      </c>
      <c r="W23" s="7">
        <v>2000</v>
      </c>
      <c r="X23" s="7">
        <v>2000</v>
      </c>
      <c r="Y23" s="7">
        <v>2000</v>
      </c>
    </row>
    <row r="24" spans="1:26">
      <c r="C24" s="10" t="s">
        <v>26</v>
      </c>
      <c r="D24" s="7">
        <v>0</v>
      </c>
      <c r="E24" s="7">
        <v>0</v>
      </c>
      <c r="F24" s="7">
        <v>500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Q24" s="7">
        <v>0</v>
      </c>
      <c r="R24" s="7">
        <v>500</v>
      </c>
      <c r="S24" s="7">
        <v>1000</v>
      </c>
      <c r="T24" s="7">
        <v>1500</v>
      </c>
      <c r="V24" s="7">
        <v>0</v>
      </c>
      <c r="W24" s="7">
        <v>500</v>
      </c>
      <c r="X24" s="7">
        <v>1000</v>
      </c>
      <c r="Y24" s="7">
        <v>1500</v>
      </c>
    </row>
    <row r="25" spans="1:26">
      <c r="B25" s="12" t="s">
        <v>18</v>
      </c>
      <c r="C25" s="12"/>
      <c r="D25" s="3">
        <f>SUM(D26:D27)</f>
        <v>20</v>
      </c>
      <c r="E25" s="3">
        <f>SUM(E26:E27)</f>
        <v>0</v>
      </c>
      <c r="F25" s="3">
        <f>SUM(F26:F27)</f>
        <v>40</v>
      </c>
      <c r="G25" s="3">
        <f>SUM(G26:G27)</f>
        <v>50</v>
      </c>
      <c r="H25" s="3">
        <f t="shared" ref="H25:O25" si="32">SUM(H26:H27)</f>
        <v>60</v>
      </c>
      <c r="I25" s="3">
        <f t="shared" si="32"/>
        <v>60</v>
      </c>
      <c r="J25" s="3">
        <f t="shared" si="32"/>
        <v>110</v>
      </c>
      <c r="K25" s="3">
        <f t="shared" si="32"/>
        <v>110</v>
      </c>
      <c r="L25" s="3">
        <f t="shared" si="32"/>
        <v>160</v>
      </c>
      <c r="M25" s="3">
        <f t="shared" si="32"/>
        <v>160</v>
      </c>
      <c r="N25" s="3">
        <f t="shared" si="32"/>
        <v>220</v>
      </c>
      <c r="O25" s="3">
        <f t="shared" si="32"/>
        <v>220</v>
      </c>
      <c r="P25" s="11">
        <f>SUM(D25:O25)</f>
        <v>1210</v>
      </c>
      <c r="Q25" s="3">
        <f t="shared" ref="Q25:T25" si="33">SUM(Q26:Q27)</f>
        <v>0</v>
      </c>
      <c r="R25" s="3">
        <f t="shared" si="33"/>
        <v>330</v>
      </c>
      <c r="S25" s="3">
        <f t="shared" si="33"/>
        <v>330</v>
      </c>
      <c r="T25" s="3">
        <f t="shared" si="33"/>
        <v>330</v>
      </c>
      <c r="U25" s="11">
        <f>SUM(Q25:T25)</f>
        <v>990</v>
      </c>
      <c r="V25" s="3">
        <f t="shared" ref="V25" si="34">SUM(V26:V27)</f>
        <v>0</v>
      </c>
      <c r="W25" s="3">
        <f t="shared" ref="W25" si="35">SUM(W26:W27)</f>
        <v>330</v>
      </c>
      <c r="X25" s="3">
        <f t="shared" ref="X25" si="36">SUM(X26:X27)</f>
        <v>330</v>
      </c>
      <c r="Y25" s="3">
        <f t="shared" ref="Y25" si="37">SUM(Y26:Y27)</f>
        <v>330</v>
      </c>
      <c r="Z25" s="11">
        <f>SUM(V25:Y25)</f>
        <v>990</v>
      </c>
    </row>
    <row r="26" spans="1:26">
      <c r="A26" s="2"/>
      <c r="B26" s="2"/>
      <c r="C26" s="10" t="s">
        <v>14</v>
      </c>
      <c r="D26" s="7">
        <v>15</v>
      </c>
      <c r="E26" s="7">
        <v>0</v>
      </c>
      <c r="F26" s="7">
        <v>30</v>
      </c>
      <c r="G26" s="7">
        <v>50</v>
      </c>
      <c r="H26" s="7">
        <v>50</v>
      </c>
      <c r="I26" s="7">
        <v>50</v>
      </c>
      <c r="J26" s="7">
        <v>100</v>
      </c>
      <c r="K26" s="7">
        <v>100</v>
      </c>
      <c r="L26" s="7">
        <v>150</v>
      </c>
      <c r="M26" s="7">
        <v>150</v>
      </c>
      <c r="N26" s="7">
        <v>200</v>
      </c>
      <c r="O26" s="7">
        <v>200</v>
      </c>
      <c r="Q26" s="7">
        <v>0</v>
      </c>
      <c r="R26" s="7">
        <v>300</v>
      </c>
      <c r="S26" s="7">
        <v>300</v>
      </c>
      <c r="T26" s="7">
        <v>300</v>
      </c>
      <c r="V26" s="7">
        <v>0</v>
      </c>
      <c r="W26" s="7">
        <v>300</v>
      </c>
      <c r="X26" s="7">
        <v>300</v>
      </c>
      <c r="Y26" s="7">
        <v>300</v>
      </c>
    </row>
    <row r="27" spans="1:26">
      <c r="C27" s="10" t="s">
        <v>19</v>
      </c>
      <c r="D27" s="7">
        <v>5</v>
      </c>
      <c r="E27" s="7">
        <v>0</v>
      </c>
      <c r="F27" s="7">
        <v>10</v>
      </c>
      <c r="G27" s="7">
        <v>0</v>
      </c>
      <c r="H27" s="7">
        <v>10</v>
      </c>
      <c r="I27" s="7">
        <v>10</v>
      </c>
      <c r="J27" s="7">
        <v>10</v>
      </c>
      <c r="K27" s="7">
        <v>10</v>
      </c>
      <c r="L27" s="7">
        <v>10</v>
      </c>
      <c r="M27" s="7">
        <v>10</v>
      </c>
      <c r="N27" s="7">
        <v>20</v>
      </c>
      <c r="O27" s="7">
        <v>20</v>
      </c>
      <c r="Q27" s="7">
        <v>0</v>
      </c>
      <c r="R27" s="7">
        <v>30</v>
      </c>
      <c r="S27" s="7">
        <v>30</v>
      </c>
      <c r="T27" s="7">
        <v>30</v>
      </c>
      <c r="V27" s="7">
        <v>0</v>
      </c>
      <c r="W27" s="7">
        <v>30</v>
      </c>
      <c r="X27" s="7">
        <v>30</v>
      </c>
      <c r="Y27" s="7">
        <v>30</v>
      </c>
    </row>
    <row r="28" spans="1:26">
      <c r="B28" s="12" t="s">
        <v>29</v>
      </c>
      <c r="C28" s="12"/>
      <c r="D28" s="3">
        <f>SUM(D31:D31)</f>
        <v>0</v>
      </c>
      <c r="E28" s="3">
        <f>SUM(E31:E31)</f>
        <v>0</v>
      </c>
      <c r="F28" s="3">
        <f>SUM(F31:F31)</f>
        <v>0</v>
      </c>
      <c r="G28" s="3">
        <f>G29*G30</f>
        <v>2000</v>
      </c>
      <c r="H28" s="3">
        <f t="shared" ref="H28:O28" si="38">H29*H30</f>
        <v>2000</v>
      </c>
      <c r="I28" s="3">
        <f t="shared" si="38"/>
        <v>3000</v>
      </c>
      <c r="J28" s="3">
        <f t="shared" si="38"/>
        <v>3000</v>
      </c>
      <c r="K28" s="3">
        <f t="shared" si="38"/>
        <v>3000</v>
      </c>
      <c r="L28" s="3">
        <f t="shared" si="38"/>
        <v>4000</v>
      </c>
      <c r="M28" s="3">
        <f t="shared" si="38"/>
        <v>5000</v>
      </c>
      <c r="N28" s="3">
        <f t="shared" si="38"/>
        <v>6000</v>
      </c>
      <c r="O28" s="3">
        <f t="shared" si="38"/>
        <v>7000</v>
      </c>
      <c r="P28" s="11">
        <f>SUM(D28:O28)</f>
        <v>35000</v>
      </c>
      <c r="Q28" s="3">
        <f>Q29*Q30*3</f>
        <v>25200</v>
      </c>
      <c r="R28" s="3">
        <f t="shared" ref="R28:T28" si="39">R29*R30*3</f>
        <v>28800</v>
      </c>
      <c r="S28" s="3">
        <f t="shared" si="39"/>
        <v>32400</v>
      </c>
      <c r="T28" s="3">
        <f t="shared" si="39"/>
        <v>36000</v>
      </c>
      <c r="U28" s="11">
        <f>SUM(Q28:T28)</f>
        <v>122400</v>
      </c>
      <c r="V28" s="3">
        <f>V29*V30*3</f>
        <v>28350</v>
      </c>
      <c r="W28" s="3">
        <f t="shared" ref="W28:Y28" si="40">W29*W30*3</f>
        <v>32400</v>
      </c>
      <c r="X28" s="3">
        <f t="shared" si="40"/>
        <v>45000</v>
      </c>
      <c r="Y28" s="3">
        <f t="shared" si="40"/>
        <v>28350</v>
      </c>
      <c r="Z28" s="11">
        <f>SUM(V28:Y28)</f>
        <v>134100</v>
      </c>
    </row>
    <row r="29" spans="1:26">
      <c r="A29" s="2"/>
      <c r="B29" s="2"/>
      <c r="C29" s="10" t="s">
        <v>30</v>
      </c>
      <c r="D29" s="6">
        <v>1</v>
      </c>
      <c r="E29" s="6">
        <v>1</v>
      </c>
      <c r="F29" s="6">
        <v>2</v>
      </c>
      <c r="G29" s="6">
        <v>2</v>
      </c>
      <c r="H29" s="6">
        <v>2</v>
      </c>
      <c r="I29" s="6">
        <v>3</v>
      </c>
      <c r="J29" s="6">
        <v>3</v>
      </c>
      <c r="K29" s="6">
        <v>3</v>
      </c>
      <c r="L29" s="6">
        <v>4</v>
      </c>
      <c r="M29" s="6">
        <v>5</v>
      </c>
      <c r="N29" s="6">
        <v>6</v>
      </c>
      <c r="O29" s="6">
        <v>7</v>
      </c>
      <c r="Q29" s="23">
        <f>O29</f>
        <v>7</v>
      </c>
      <c r="R29" s="6">
        <v>8</v>
      </c>
      <c r="S29" s="6">
        <v>9</v>
      </c>
      <c r="T29" s="6">
        <v>10</v>
      </c>
      <c r="V29" s="6">
        <v>7</v>
      </c>
      <c r="W29" s="6">
        <v>8</v>
      </c>
      <c r="X29" s="6">
        <v>10</v>
      </c>
      <c r="Y29" s="6">
        <v>7</v>
      </c>
    </row>
    <row r="30" spans="1:26">
      <c r="A30" s="2"/>
      <c r="B30" s="2"/>
      <c r="C30" s="10" t="s">
        <v>47</v>
      </c>
      <c r="D30" s="7">
        <v>0</v>
      </c>
      <c r="E30" s="7">
        <v>0</v>
      </c>
      <c r="F30" s="7">
        <v>0</v>
      </c>
      <c r="G30" s="7">
        <v>1000</v>
      </c>
      <c r="H30" s="3">
        <f>G30</f>
        <v>1000</v>
      </c>
      <c r="I30" s="3">
        <f t="shared" ref="I30:O30" si="41">H30</f>
        <v>1000</v>
      </c>
      <c r="J30" s="3">
        <f t="shared" si="41"/>
        <v>1000</v>
      </c>
      <c r="K30" s="3">
        <f t="shared" si="41"/>
        <v>1000</v>
      </c>
      <c r="L30" s="3">
        <f t="shared" si="41"/>
        <v>1000</v>
      </c>
      <c r="M30" s="3">
        <f t="shared" si="41"/>
        <v>1000</v>
      </c>
      <c r="N30" s="3">
        <f t="shared" si="41"/>
        <v>1000</v>
      </c>
      <c r="O30" s="3">
        <f t="shared" si="41"/>
        <v>1000</v>
      </c>
      <c r="Q30" s="7">
        <v>1200</v>
      </c>
      <c r="R30" s="7">
        <v>1200</v>
      </c>
      <c r="S30" s="7">
        <v>1200</v>
      </c>
      <c r="T30" s="7">
        <v>1200</v>
      </c>
      <c r="V30" s="7">
        <v>1350</v>
      </c>
      <c r="W30" s="7">
        <v>1350</v>
      </c>
      <c r="X30" s="7">
        <v>1500</v>
      </c>
      <c r="Y30" s="7">
        <v>1350</v>
      </c>
    </row>
    <row r="31" spans="1:26">
      <c r="D31" s="7"/>
      <c r="E31" s="7"/>
      <c r="F31" s="7"/>
      <c r="G31" s="7"/>
    </row>
    <row r="32" spans="1:26">
      <c r="B32" s="14" t="s">
        <v>24</v>
      </c>
      <c r="C32" s="14"/>
      <c r="D32" s="11">
        <f>D21+D25</f>
        <v>80</v>
      </c>
      <c r="E32" s="11">
        <f>E21+E25</f>
        <v>60</v>
      </c>
      <c r="F32" s="11">
        <f>F21+F25</f>
        <v>1140</v>
      </c>
      <c r="G32" s="11">
        <f>G21+G25+G28</f>
        <v>3550</v>
      </c>
      <c r="H32" s="11">
        <f t="shared" ref="H32:O32" si="42">H21+H25+H28</f>
        <v>3060</v>
      </c>
      <c r="I32" s="11">
        <f t="shared" si="42"/>
        <v>4160</v>
      </c>
      <c r="J32" s="11">
        <f t="shared" si="42"/>
        <v>4810</v>
      </c>
      <c r="K32" s="11">
        <f t="shared" si="42"/>
        <v>4510</v>
      </c>
      <c r="L32" s="11">
        <f t="shared" si="42"/>
        <v>6260</v>
      </c>
      <c r="M32" s="11">
        <f t="shared" si="42"/>
        <v>6960</v>
      </c>
      <c r="N32" s="11">
        <f t="shared" si="42"/>
        <v>8970</v>
      </c>
      <c r="O32" s="11">
        <f t="shared" si="42"/>
        <v>9220</v>
      </c>
      <c r="P32" s="11">
        <f>SUM(D32:O32)</f>
        <v>52780</v>
      </c>
      <c r="Q32" s="11">
        <f t="shared" ref="Q32:U32" si="43">Q21+Q25+Q28</f>
        <v>25200</v>
      </c>
      <c r="R32" s="11">
        <f t="shared" si="43"/>
        <v>31630</v>
      </c>
      <c r="S32" s="11">
        <f t="shared" si="43"/>
        <v>35730</v>
      </c>
      <c r="T32" s="11">
        <f t="shared" si="43"/>
        <v>39830</v>
      </c>
      <c r="U32" s="11">
        <f>SUM(Q32:T32)</f>
        <v>132390</v>
      </c>
      <c r="V32" s="11">
        <f t="shared" ref="V32:Z32" si="44">V21+V25+V28</f>
        <v>28350</v>
      </c>
      <c r="W32" s="11">
        <f t="shared" si="44"/>
        <v>35230</v>
      </c>
      <c r="X32" s="11">
        <f t="shared" si="44"/>
        <v>48330</v>
      </c>
      <c r="Y32" s="11">
        <f t="shared" si="44"/>
        <v>32180</v>
      </c>
      <c r="Z32" s="11">
        <f>SUM(V32:Y32)</f>
        <v>144090</v>
      </c>
    </row>
    <row r="34" spans="1:26">
      <c r="A34" s="13" t="s">
        <v>23</v>
      </c>
      <c r="B34" s="13"/>
      <c r="C34" s="13"/>
      <c r="D34" s="3">
        <f>D17-D32</f>
        <v>320</v>
      </c>
      <c r="E34" s="3">
        <f>E17-E32</f>
        <v>432</v>
      </c>
      <c r="F34" s="3">
        <f>F17-F32</f>
        <v>-640</v>
      </c>
      <c r="G34" s="3">
        <f>G17-G32</f>
        <v>-1550</v>
      </c>
      <c r="H34" s="3">
        <f t="shared" ref="H34:T34" si="45">H17-H32</f>
        <v>-660.00000000000091</v>
      </c>
      <c r="I34" s="3">
        <f t="shared" si="45"/>
        <v>-1160</v>
      </c>
      <c r="J34" s="3">
        <f t="shared" si="45"/>
        <v>-810</v>
      </c>
      <c r="K34" s="3">
        <f t="shared" si="45"/>
        <v>489.99999999999818</v>
      </c>
      <c r="L34" s="3">
        <f t="shared" si="45"/>
        <v>740</v>
      </c>
      <c r="M34" s="3">
        <f t="shared" si="45"/>
        <v>3039.9999999999964</v>
      </c>
      <c r="N34" s="3">
        <f t="shared" si="45"/>
        <v>6030</v>
      </c>
      <c r="O34" s="3">
        <f t="shared" si="45"/>
        <v>10779.999999999993</v>
      </c>
      <c r="P34" s="11">
        <f t="shared" si="45"/>
        <v>17012</v>
      </c>
      <c r="Q34" s="3">
        <f t="shared" si="45"/>
        <v>-16200.000000000007</v>
      </c>
      <c r="R34" s="3">
        <f t="shared" si="45"/>
        <v>13369.999999999971</v>
      </c>
      <c r="S34" s="3">
        <f t="shared" si="45"/>
        <v>24269.999999999971</v>
      </c>
      <c r="T34" s="3">
        <f t="shared" si="45"/>
        <v>-2330.0000000000291</v>
      </c>
      <c r="U34" s="11">
        <f>SUM(Q34:T34)</f>
        <v>19109.999999999905</v>
      </c>
      <c r="V34" s="3">
        <f t="shared" ref="V34:Z34" si="46">V17-V32</f>
        <v>-20350.000000000007</v>
      </c>
      <c r="W34" s="3">
        <f t="shared" si="46"/>
        <v>4769.9999999999418</v>
      </c>
      <c r="X34" s="3">
        <f t="shared" si="46"/>
        <v>1669.9999999999418</v>
      </c>
      <c r="Y34" s="3">
        <f t="shared" si="46"/>
        <v>-4180.0000000000291</v>
      </c>
      <c r="Z34" s="11">
        <f>SUM(V34:Y34)</f>
        <v>-18090.000000000153</v>
      </c>
    </row>
    <row r="35" spans="1:26">
      <c r="E35" s="8"/>
      <c r="F35" s="8"/>
      <c r="G35" s="8"/>
    </row>
    <row r="36" spans="1:26">
      <c r="A36" s="13" t="s">
        <v>20</v>
      </c>
      <c r="B36" s="13"/>
      <c r="C36" s="13"/>
      <c r="D36" s="8">
        <v>0</v>
      </c>
      <c r="E36" s="3">
        <v>0</v>
      </c>
      <c r="F36" s="3">
        <v>0</v>
      </c>
      <c r="G36" s="22">
        <v>2000</v>
      </c>
      <c r="H36" s="22">
        <v>2000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11">
        <f>SUM(D36:O36)</f>
        <v>4000</v>
      </c>
      <c r="Q36" s="3">
        <v>0</v>
      </c>
      <c r="R36" s="3">
        <v>0</v>
      </c>
      <c r="S36" s="3">
        <v>0</v>
      </c>
      <c r="T36" s="3">
        <v>0</v>
      </c>
      <c r="U36" s="11">
        <f>SUM(Q36:T36)</f>
        <v>0</v>
      </c>
      <c r="V36" s="3">
        <v>0</v>
      </c>
      <c r="W36" s="3">
        <v>0</v>
      </c>
      <c r="X36" s="3">
        <v>0</v>
      </c>
      <c r="Y36" s="3">
        <v>0</v>
      </c>
      <c r="Z36" s="11">
        <f>SUM(V36:Y36)</f>
        <v>0</v>
      </c>
    </row>
    <row r="37" spans="1:26">
      <c r="A37" s="13" t="s">
        <v>22</v>
      </c>
      <c r="B37" s="13"/>
      <c r="C37" s="13"/>
      <c r="D37" s="8">
        <v>0</v>
      </c>
      <c r="E37" s="3">
        <v>0</v>
      </c>
      <c r="F37" s="3">
        <v>0</v>
      </c>
      <c r="G37" s="20">
        <v>0</v>
      </c>
      <c r="H37" s="20">
        <v>0</v>
      </c>
      <c r="I37" s="20">
        <v>0</v>
      </c>
      <c r="J37" s="22">
        <v>500</v>
      </c>
      <c r="K37" s="22">
        <v>-100</v>
      </c>
      <c r="L37" s="22">
        <v>-200</v>
      </c>
      <c r="M37" s="22">
        <v>-200</v>
      </c>
      <c r="N37" s="20">
        <v>0</v>
      </c>
      <c r="O37" s="20">
        <v>0</v>
      </c>
      <c r="P37" s="11">
        <f>SUM(D37:O37)</f>
        <v>0</v>
      </c>
      <c r="Q37" s="20">
        <v>0</v>
      </c>
      <c r="R37" s="20">
        <v>0</v>
      </c>
      <c r="S37" s="20">
        <v>0</v>
      </c>
      <c r="T37" s="20">
        <v>0</v>
      </c>
      <c r="U37" s="11">
        <f>SUM(Q37:T37)</f>
        <v>0</v>
      </c>
      <c r="V37" s="20">
        <v>0</v>
      </c>
      <c r="W37" s="20">
        <v>0</v>
      </c>
      <c r="X37" s="20">
        <v>0</v>
      </c>
      <c r="Y37" s="20">
        <v>0</v>
      </c>
      <c r="Z37" s="11">
        <f>SUM(V37:Y37)</f>
        <v>0</v>
      </c>
    </row>
    <row r="38" spans="1:26">
      <c r="A38" s="2"/>
      <c r="B38" s="2"/>
      <c r="G38" s="21"/>
    </row>
    <row r="39" spans="1:26">
      <c r="A39" s="13" t="s">
        <v>21</v>
      </c>
      <c r="B39" s="13"/>
      <c r="C39" s="13"/>
      <c r="D39" s="3">
        <f>D34+D36+D37</f>
        <v>320</v>
      </c>
      <c r="E39" s="3">
        <f>D39+(E34+E36+E37)</f>
        <v>752</v>
      </c>
      <c r="F39" s="3">
        <f>E39+(F34+F36+F37)</f>
        <v>112</v>
      </c>
      <c r="G39" s="3">
        <f>F39+(G34+G36+G37)</f>
        <v>562</v>
      </c>
      <c r="H39" s="3">
        <f t="shared" ref="H39:O39" si="47">G39+(H34+H36+H37)</f>
        <v>1901.9999999999991</v>
      </c>
      <c r="I39" s="3">
        <f t="shared" si="47"/>
        <v>741.99999999999909</v>
      </c>
      <c r="J39" s="3">
        <f t="shared" si="47"/>
        <v>431.99999999999909</v>
      </c>
      <c r="K39" s="3">
        <f t="shared" si="47"/>
        <v>821.99999999999727</v>
      </c>
      <c r="L39" s="3">
        <f t="shared" si="47"/>
        <v>1361.9999999999973</v>
      </c>
      <c r="M39" s="3">
        <f t="shared" si="47"/>
        <v>4201.9999999999936</v>
      </c>
      <c r="N39" s="3">
        <f t="shared" si="47"/>
        <v>10231.999999999993</v>
      </c>
      <c r="O39" s="3">
        <f t="shared" si="47"/>
        <v>21011.999999999985</v>
      </c>
      <c r="P39" s="11">
        <f>O39</f>
        <v>21011.999999999985</v>
      </c>
      <c r="Q39" s="3">
        <f t="shared" ref="Q39:U39" si="48">P39+(Q34+Q36+Q37)</f>
        <v>4811.9999999999782</v>
      </c>
      <c r="R39" s="3">
        <f t="shared" si="48"/>
        <v>18181.999999999949</v>
      </c>
      <c r="S39" s="3">
        <f t="shared" si="48"/>
        <v>42451.99999999992</v>
      </c>
      <c r="T39" s="3">
        <f t="shared" si="48"/>
        <v>40121.999999999891</v>
      </c>
      <c r="U39" s="11">
        <f>T39</f>
        <v>40121.999999999891</v>
      </c>
      <c r="V39" s="3">
        <f t="shared" ref="V39:Z39" si="49">U39+(V34+V36+V37)</f>
        <v>19771.999999999884</v>
      </c>
      <c r="W39" s="3">
        <f t="shared" si="49"/>
        <v>24541.999999999825</v>
      </c>
      <c r="X39" s="3">
        <f t="shared" si="49"/>
        <v>26211.999999999767</v>
      </c>
      <c r="Y39" s="3">
        <f t="shared" si="49"/>
        <v>22031.999999999738</v>
      </c>
      <c r="Z39" s="11">
        <f>Y39</f>
        <v>22031.999999999738</v>
      </c>
    </row>
    <row r="40" spans="1:26">
      <c r="P40" s="29">
        <f>P34+P36+P37</f>
        <v>21012</v>
      </c>
      <c r="U40" s="29">
        <f>P40+(U34+U36+U37)</f>
        <v>40121.999999999905</v>
      </c>
      <c r="Z40" s="29">
        <f>U40+(Z34+Z36+Z37)</f>
        <v>22031.999999999753</v>
      </c>
    </row>
    <row r="42" spans="1:26">
      <c r="A42" s="2"/>
      <c r="B42" s="2"/>
    </row>
  </sheetData>
  <mergeCells count="14">
    <mergeCell ref="A37:C37"/>
    <mergeCell ref="A39:C39"/>
    <mergeCell ref="B21:C21"/>
    <mergeCell ref="B25:C25"/>
    <mergeCell ref="B28:C28"/>
    <mergeCell ref="B32:C32"/>
    <mergeCell ref="A34:C34"/>
    <mergeCell ref="A36:C36"/>
    <mergeCell ref="A1:D1"/>
    <mergeCell ref="A4:C4"/>
    <mergeCell ref="B8:C8"/>
    <mergeCell ref="B15:C15"/>
    <mergeCell ref="B17:C17"/>
    <mergeCell ref="A19:C1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="150" zoomScaleNormal="150" zoomScalePageLayoutView="150" workbookViewId="0">
      <pane xSplit="3" ySplit="3" topLeftCell="D15" activePane="bottomRight" state="frozenSplit"/>
      <selection pane="bottomLeft" activeCell="A4" sqref="A4"/>
      <selection pane="topRight" activeCell="D1" sqref="D1"/>
      <selection pane="bottomRight" activeCell="C31" sqref="C31"/>
    </sheetView>
  </sheetViews>
  <sheetFormatPr baseColWidth="10" defaultRowHeight="15" outlineLevelCol="2" x14ac:dyDescent="0"/>
  <cols>
    <col min="1" max="2" width="2.6640625" style="10" customWidth="1"/>
    <col min="3" max="3" width="15.83203125" style="10" customWidth="1"/>
    <col min="4" max="14" width="10.83203125" style="10" customWidth="1" outlineLevel="2"/>
    <col min="15" max="15" width="11.5" style="10" customWidth="1" outlineLevel="2"/>
    <col min="16" max="16" width="10.83203125" style="27"/>
    <col min="17" max="20" width="10.83203125" style="10" outlineLevel="1"/>
    <col min="21" max="21" width="10.83203125" style="10"/>
    <col min="22" max="25" width="10.83203125" style="10" outlineLevel="1"/>
    <col min="26" max="16384" width="10.83203125" style="10"/>
  </cols>
  <sheetData>
    <row r="1" spans="1:26">
      <c r="A1" s="15" t="s">
        <v>0</v>
      </c>
      <c r="B1" s="15"/>
      <c r="C1" s="15"/>
      <c r="D1" s="15"/>
    </row>
    <row r="3" spans="1:26" s="1" customFormat="1">
      <c r="D3" s="1" t="s">
        <v>1</v>
      </c>
      <c r="E3" s="1" t="s">
        <v>25</v>
      </c>
      <c r="F3" s="1" t="s">
        <v>27</v>
      </c>
      <c r="G3" s="1" t="s">
        <v>28</v>
      </c>
      <c r="H3" s="1" t="s">
        <v>32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37</v>
      </c>
      <c r="N3" s="1" t="s">
        <v>38</v>
      </c>
      <c r="O3" s="1" t="s">
        <v>39</v>
      </c>
      <c r="P3" s="28" t="s">
        <v>40</v>
      </c>
      <c r="Q3" s="1" t="s">
        <v>41</v>
      </c>
      <c r="R3" s="1" t="s">
        <v>42</v>
      </c>
      <c r="S3" s="1" t="s">
        <v>43</v>
      </c>
      <c r="T3" s="1" t="s">
        <v>44</v>
      </c>
      <c r="U3" s="1" t="s">
        <v>45</v>
      </c>
      <c r="V3" s="1" t="s">
        <v>41</v>
      </c>
      <c r="W3" s="1" t="s">
        <v>42</v>
      </c>
      <c r="X3" s="1" t="s">
        <v>43</v>
      </c>
      <c r="Y3" s="1" t="s">
        <v>44</v>
      </c>
      <c r="Z3" s="1" t="s">
        <v>46</v>
      </c>
    </row>
    <row r="4" spans="1:26">
      <c r="A4" s="14" t="s">
        <v>2</v>
      </c>
      <c r="B4" s="14"/>
      <c r="C4" s="14"/>
    </row>
    <row r="5" spans="1:26">
      <c r="A5" s="9"/>
      <c r="B5" s="9"/>
    </row>
    <row r="6" spans="1:26">
      <c r="C6" s="10" t="s">
        <v>3</v>
      </c>
      <c r="D6" s="6">
        <v>1000</v>
      </c>
      <c r="E6" s="6">
        <v>1200</v>
      </c>
      <c r="F6" s="6">
        <v>2500</v>
      </c>
      <c r="G6" s="6">
        <v>10000</v>
      </c>
      <c r="H6" s="6">
        <v>12000</v>
      </c>
      <c r="I6" s="6">
        <v>15000</v>
      </c>
      <c r="J6" s="6">
        <v>20000</v>
      </c>
      <c r="K6" s="6">
        <v>25000</v>
      </c>
      <c r="L6" s="6">
        <v>35000</v>
      </c>
      <c r="M6" s="6">
        <v>50000</v>
      </c>
      <c r="N6" s="6">
        <v>75000</v>
      </c>
      <c r="O6" s="6">
        <v>100000</v>
      </c>
      <c r="P6" s="24">
        <f>SUM(D6:O6)</f>
        <v>346700</v>
      </c>
      <c r="Q6" s="6">
        <v>60000</v>
      </c>
      <c r="R6" s="6">
        <v>300000</v>
      </c>
      <c r="S6" s="6">
        <v>400000</v>
      </c>
      <c r="T6" s="6">
        <v>250000</v>
      </c>
      <c r="U6" s="24">
        <f>SUM(Q6:T6)</f>
        <v>1010000</v>
      </c>
      <c r="V6" s="36">
        <v>200000</v>
      </c>
      <c r="W6" s="6">
        <v>400000</v>
      </c>
      <c r="X6" s="6">
        <v>500000</v>
      </c>
      <c r="Y6" s="36">
        <v>400000</v>
      </c>
      <c r="Z6" s="24">
        <f>SUM(V6:Y6)</f>
        <v>1500000</v>
      </c>
    </row>
    <row r="7" spans="1:26">
      <c r="C7" s="10" t="s">
        <v>6</v>
      </c>
      <c r="D7" s="5">
        <v>1</v>
      </c>
      <c r="E7" s="5">
        <v>1</v>
      </c>
      <c r="F7" s="5">
        <v>0.75</v>
      </c>
      <c r="G7" s="2">
        <f>F7</f>
        <v>0.75</v>
      </c>
      <c r="H7" s="2">
        <f>G7</f>
        <v>0.75</v>
      </c>
      <c r="I7" s="2">
        <f t="shared" ref="I7:O7" si="0">H7</f>
        <v>0.75</v>
      </c>
      <c r="J7" s="2">
        <f t="shared" si="0"/>
        <v>0.75</v>
      </c>
      <c r="K7" s="2">
        <f t="shared" si="0"/>
        <v>0.75</v>
      </c>
      <c r="L7" s="2">
        <f t="shared" si="0"/>
        <v>0.75</v>
      </c>
      <c r="M7" s="2">
        <f t="shared" si="0"/>
        <v>0.75</v>
      </c>
      <c r="N7" s="2">
        <f t="shared" si="0"/>
        <v>0.75</v>
      </c>
      <c r="O7" s="2">
        <f t="shared" si="0"/>
        <v>0.75</v>
      </c>
      <c r="P7" s="26"/>
      <c r="Q7" s="2">
        <f>O7</f>
        <v>0.75</v>
      </c>
      <c r="R7" s="2">
        <f>Q7</f>
        <v>0.75</v>
      </c>
      <c r="S7" s="34">
        <v>0.76</v>
      </c>
      <c r="T7" s="2">
        <f>S7</f>
        <v>0.76</v>
      </c>
      <c r="V7" s="34">
        <v>0.77</v>
      </c>
      <c r="W7" s="2">
        <f>V7</f>
        <v>0.77</v>
      </c>
      <c r="X7" s="2">
        <f>V7</f>
        <v>0.77</v>
      </c>
      <c r="Y7" s="2">
        <f>W7</f>
        <v>0.77</v>
      </c>
    </row>
    <row r="8" spans="1:26">
      <c r="B8" s="12" t="s">
        <v>7</v>
      </c>
      <c r="C8" s="12"/>
      <c r="D8" s="8">
        <f>D6*D7</f>
        <v>1000</v>
      </c>
      <c r="E8" s="8">
        <f>E6*E7</f>
        <v>1200</v>
      </c>
      <c r="F8" s="8">
        <f>F6*F7</f>
        <v>1875</v>
      </c>
      <c r="G8" s="8">
        <f>G6*G7</f>
        <v>7500</v>
      </c>
      <c r="H8" s="8">
        <f t="shared" ref="H8:O8" si="1">H6*H7</f>
        <v>9000</v>
      </c>
      <c r="I8" s="8">
        <f t="shared" si="1"/>
        <v>11250</v>
      </c>
      <c r="J8" s="8">
        <f t="shared" si="1"/>
        <v>15000</v>
      </c>
      <c r="K8" s="8">
        <f t="shared" si="1"/>
        <v>18750</v>
      </c>
      <c r="L8" s="8">
        <f t="shared" si="1"/>
        <v>26250</v>
      </c>
      <c r="M8" s="8">
        <f t="shared" si="1"/>
        <v>37500</v>
      </c>
      <c r="N8" s="8">
        <f t="shared" si="1"/>
        <v>56250</v>
      </c>
      <c r="O8" s="8">
        <f t="shared" si="1"/>
        <v>75000</v>
      </c>
      <c r="P8" s="11">
        <f>SUM(D8:O8)</f>
        <v>260575</v>
      </c>
      <c r="Q8" s="8">
        <f t="shared" ref="Q8:T8" si="2">Q6*Q7</f>
        <v>45000</v>
      </c>
      <c r="R8" s="8">
        <f t="shared" si="2"/>
        <v>225000</v>
      </c>
      <c r="S8" s="8">
        <f t="shared" si="2"/>
        <v>304000</v>
      </c>
      <c r="T8" s="8">
        <f t="shared" si="2"/>
        <v>190000</v>
      </c>
      <c r="U8" s="11">
        <f>SUM(Q8:T8)</f>
        <v>764000</v>
      </c>
      <c r="V8" s="8">
        <f t="shared" ref="V8:Y8" si="3">V6*V7</f>
        <v>154000</v>
      </c>
      <c r="W8" s="8">
        <f t="shared" si="3"/>
        <v>308000</v>
      </c>
      <c r="X8" s="8">
        <f t="shared" si="3"/>
        <v>385000</v>
      </c>
      <c r="Y8" s="8">
        <f t="shared" si="3"/>
        <v>308000</v>
      </c>
      <c r="Z8" s="11">
        <f>SUM(V8:Y8)</f>
        <v>1155000</v>
      </c>
    </row>
    <row r="10" spans="1:26">
      <c r="C10" s="10" t="s">
        <v>4</v>
      </c>
      <c r="D10" s="5">
        <v>0.1</v>
      </c>
      <c r="E10" s="17">
        <f>D10</f>
        <v>0.1</v>
      </c>
      <c r="F10" s="17">
        <f>E10</f>
        <v>0.1</v>
      </c>
      <c r="G10" s="17">
        <f>F10</f>
        <v>0.1</v>
      </c>
      <c r="H10" s="17">
        <f t="shared" ref="H10:O13" si="4">G10</f>
        <v>0.1</v>
      </c>
      <c r="I10" s="17">
        <f t="shared" si="4"/>
        <v>0.1</v>
      </c>
      <c r="J10" s="17">
        <f t="shared" si="4"/>
        <v>0.1</v>
      </c>
      <c r="K10" s="17">
        <f t="shared" si="4"/>
        <v>0.1</v>
      </c>
      <c r="L10" s="17">
        <f t="shared" si="4"/>
        <v>0.1</v>
      </c>
      <c r="M10" s="17">
        <f t="shared" si="4"/>
        <v>0.1</v>
      </c>
      <c r="N10" s="17">
        <f t="shared" si="4"/>
        <v>0.1</v>
      </c>
      <c r="O10" s="17">
        <f t="shared" si="4"/>
        <v>0.1</v>
      </c>
      <c r="P10" s="26"/>
      <c r="Q10" s="33">
        <v>0.08</v>
      </c>
      <c r="R10" s="19">
        <f>Q10</f>
        <v>0.08</v>
      </c>
      <c r="S10" s="19">
        <f>Q10</f>
        <v>0.08</v>
      </c>
      <c r="T10" s="19">
        <f>R10</f>
        <v>0.08</v>
      </c>
      <c r="V10" s="33">
        <v>7.0000000000000007E-2</v>
      </c>
      <c r="W10" s="19">
        <f>V10</f>
        <v>7.0000000000000007E-2</v>
      </c>
      <c r="X10" s="19">
        <f>V10</f>
        <v>7.0000000000000007E-2</v>
      </c>
      <c r="Y10" s="19">
        <f>W10</f>
        <v>7.0000000000000007E-2</v>
      </c>
    </row>
    <row r="11" spans="1:26">
      <c r="C11" s="10" t="s">
        <v>9</v>
      </c>
      <c r="D11" s="5">
        <v>0.25</v>
      </c>
      <c r="E11" s="17">
        <f t="shared" ref="E11:G13" si="5">D11</f>
        <v>0.25</v>
      </c>
      <c r="F11" s="17">
        <f t="shared" si="5"/>
        <v>0.25</v>
      </c>
      <c r="G11" s="17">
        <f t="shared" si="5"/>
        <v>0.25</v>
      </c>
      <c r="H11" s="17">
        <f t="shared" si="4"/>
        <v>0.25</v>
      </c>
      <c r="I11" s="17">
        <f t="shared" si="4"/>
        <v>0.25</v>
      </c>
      <c r="J11" s="17">
        <f t="shared" si="4"/>
        <v>0.25</v>
      </c>
      <c r="K11" s="17">
        <f t="shared" si="4"/>
        <v>0.25</v>
      </c>
      <c r="L11" s="17">
        <f t="shared" si="4"/>
        <v>0.25</v>
      </c>
      <c r="M11" s="17">
        <f t="shared" si="4"/>
        <v>0.25</v>
      </c>
      <c r="N11" s="17">
        <f t="shared" si="4"/>
        <v>0.25</v>
      </c>
      <c r="O11" s="17">
        <f t="shared" si="4"/>
        <v>0.25</v>
      </c>
      <c r="P11" s="26"/>
      <c r="Q11" s="30">
        <v>0.28000000000000003</v>
      </c>
      <c r="R11" s="19">
        <f t="shared" ref="R11:R14" si="6">Q11</f>
        <v>0.28000000000000003</v>
      </c>
      <c r="S11" s="19">
        <f t="shared" ref="Q11:T14" si="7">Q11</f>
        <v>0.28000000000000003</v>
      </c>
      <c r="T11" s="19">
        <f t="shared" si="7"/>
        <v>0.28000000000000003</v>
      </c>
      <c r="V11" s="33">
        <v>0.28999999999999998</v>
      </c>
      <c r="W11" s="19">
        <f t="shared" ref="W11:W13" si="8">V11</f>
        <v>0.28999999999999998</v>
      </c>
      <c r="X11" s="19">
        <f t="shared" ref="X11:Y14" si="9">V11</f>
        <v>0.28999999999999998</v>
      </c>
      <c r="Y11" s="19">
        <f t="shared" si="9"/>
        <v>0.28999999999999998</v>
      </c>
    </row>
    <row r="12" spans="1:26">
      <c r="C12" s="10" t="s">
        <v>10</v>
      </c>
      <c r="D12" s="5">
        <v>0.15</v>
      </c>
      <c r="E12" s="17">
        <f t="shared" si="5"/>
        <v>0.15</v>
      </c>
      <c r="F12" s="17">
        <f t="shared" si="5"/>
        <v>0.15</v>
      </c>
      <c r="G12" s="17">
        <f t="shared" si="5"/>
        <v>0.15</v>
      </c>
      <c r="H12" s="17">
        <f t="shared" si="4"/>
        <v>0.15</v>
      </c>
      <c r="I12" s="17">
        <f t="shared" si="4"/>
        <v>0.15</v>
      </c>
      <c r="J12" s="17">
        <f t="shared" si="4"/>
        <v>0.15</v>
      </c>
      <c r="K12" s="17">
        <f t="shared" si="4"/>
        <v>0.15</v>
      </c>
      <c r="L12" s="17">
        <f t="shared" si="4"/>
        <v>0.15</v>
      </c>
      <c r="M12" s="17">
        <f t="shared" si="4"/>
        <v>0.15</v>
      </c>
      <c r="N12" s="17">
        <f t="shared" si="4"/>
        <v>0.15</v>
      </c>
      <c r="O12" s="17">
        <f t="shared" si="4"/>
        <v>0.15</v>
      </c>
      <c r="P12" s="26"/>
      <c r="Q12" s="30">
        <v>0.17</v>
      </c>
      <c r="R12" s="19">
        <f t="shared" si="6"/>
        <v>0.17</v>
      </c>
      <c r="S12" s="19">
        <f t="shared" si="7"/>
        <v>0.17</v>
      </c>
      <c r="T12" s="19">
        <f t="shared" si="7"/>
        <v>0.17</v>
      </c>
      <c r="V12" s="33">
        <v>0.18</v>
      </c>
      <c r="W12" s="19">
        <f t="shared" si="8"/>
        <v>0.18</v>
      </c>
      <c r="X12" s="19">
        <f t="shared" si="9"/>
        <v>0.18</v>
      </c>
      <c r="Y12" s="19">
        <f t="shared" si="9"/>
        <v>0.18</v>
      </c>
    </row>
    <row r="13" spans="1:26">
      <c r="B13" s="2"/>
      <c r="C13" s="2" t="s">
        <v>5</v>
      </c>
      <c r="D13" s="5">
        <v>0.1</v>
      </c>
      <c r="E13" s="18">
        <v>0.09</v>
      </c>
      <c r="F13" s="18">
        <v>0.05</v>
      </c>
      <c r="G13" s="17">
        <f t="shared" si="5"/>
        <v>0.05</v>
      </c>
      <c r="H13" s="17">
        <f t="shared" si="4"/>
        <v>0.05</v>
      </c>
      <c r="I13" s="17">
        <f t="shared" si="4"/>
        <v>0.05</v>
      </c>
      <c r="J13" s="17">
        <f t="shared" si="4"/>
        <v>0.05</v>
      </c>
      <c r="K13" s="17">
        <f t="shared" si="4"/>
        <v>0.05</v>
      </c>
      <c r="L13" s="17">
        <f t="shared" si="4"/>
        <v>0.05</v>
      </c>
      <c r="M13" s="17">
        <f t="shared" si="4"/>
        <v>0.05</v>
      </c>
      <c r="N13" s="17">
        <f t="shared" si="4"/>
        <v>0.05</v>
      </c>
      <c r="O13" s="17">
        <f t="shared" si="4"/>
        <v>0.05</v>
      </c>
      <c r="P13" s="26"/>
      <c r="Q13" s="19">
        <f t="shared" si="7"/>
        <v>0.05</v>
      </c>
      <c r="R13" s="19">
        <f t="shared" si="6"/>
        <v>0.05</v>
      </c>
      <c r="S13" s="19">
        <f t="shared" si="7"/>
        <v>0.05</v>
      </c>
      <c r="T13" s="19">
        <f t="shared" si="7"/>
        <v>0.05</v>
      </c>
      <c r="V13" s="19">
        <f t="shared" ref="V13:V16" si="10">T13</f>
        <v>0.05</v>
      </c>
      <c r="W13" s="19">
        <f t="shared" si="8"/>
        <v>0.05</v>
      </c>
      <c r="X13" s="19">
        <f t="shared" si="9"/>
        <v>0.05</v>
      </c>
      <c r="Y13" s="19">
        <f t="shared" si="9"/>
        <v>0.05</v>
      </c>
    </row>
    <row r="14" spans="1:26">
      <c r="C14" s="10" t="s">
        <v>11</v>
      </c>
      <c r="D14" s="2">
        <f>SUM(D10:D13)</f>
        <v>0.6</v>
      </c>
      <c r="E14" s="19">
        <f>SUM(E10:E13)</f>
        <v>0.59</v>
      </c>
      <c r="F14" s="19">
        <f>SUM(F10:F13)</f>
        <v>0.55000000000000004</v>
      </c>
      <c r="G14" s="19">
        <f>SUM(G10:G13)</f>
        <v>0.55000000000000004</v>
      </c>
      <c r="H14" s="19">
        <f t="shared" ref="H14:O14" si="11">SUM(H10:H13)</f>
        <v>0.55000000000000004</v>
      </c>
      <c r="I14" s="19">
        <f t="shared" si="11"/>
        <v>0.55000000000000004</v>
      </c>
      <c r="J14" s="19">
        <f t="shared" si="11"/>
        <v>0.55000000000000004</v>
      </c>
      <c r="K14" s="19">
        <f t="shared" si="11"/>
        <v>0.55000000000000004</v>
      </c>
      <c r="L14" s="19">
        <f t="shared" si="11"/>
        <v>0.55000000000000004</v>
      </c>
      <c r="M14" s="19">
        <f t="shared" si="11"/>
        <v>0.55000000000000004</v>
      </c>
      <c r="N14" s="19">
        <f t="shared" si="11"/>
        <v>0.55000000000000004</v>
      </c>
      <c r="O14" s="19">
        <f t="shared" si="11"/>
        <v>0.55000000000000004</v>
      </c>
      <c r="P14" s="26"/>
      <c r="Q14" s="19">
        <f>SUM(Q10:Q13)</f>
        <v>0.58000000000000007</v>
      </c>
      <c r="R14" s="19">
        <f t="shared" si="6"/>
        <v>0.58000000000000007</v>
      </c>
      <c r="S14" s="19">
        <f t="shared" si="7"/>
        <v>0.58000000000000007</v>
      </c>
      <c r="T14" s="19">
        <f t="shared" si="7"/>
        <v>0.58000000000000007</v>
      </c>
      <c r="V14" s="19">
        <f>SUM(V10:V13)</f>
        <v>0.59000000000000008</v>
      </c>
      <c r="W14" s="19">
        <f t="shared" ref="W14:Y14" si="12">SUM(W10:W13)</f>
        <v>0.59000000000000008</v>
      </c>
      <c r="X14" s="19">
        <f t="shared" si="12"/>
        <v>0.59000000000000008</v>
      </c>
      <c r="Y14" s="19">
        <f t="shared" si="12"/>
        <v>0.59000000000000008</v>
      </c>
    </row>
    <row r="15" spans="1:26">
      <c r="B15" s="12" t="s">
        <v>8</v>
      </c>
      <c r="C15" s="12"/>
      <c r="D15" s="8">
        <f>D6*D14</f>
        <v>600</v>
      </c>
      <c r="E15" s="8">
        <f t="shared" ref="E15:O15" si="13">E6*E14</f>
        <v>708</v>
      </c>
      <c r="F15" s="8">
        <f t="shared" si="13"/>
        <v>1375</v>
      </c>
      <c r="G15" s="8">
        <f t="shared" si="13"/>
        <v>5500</v>
      </c>
      <c r="H15" s="8">
        <f t="shared" si="13"/>
        <v>6600.0000000000009</v>
      </c>
      <c r="I15" s="8">
        <f t="shared" si="13"/>
        <v>8250</v>
      </c>
      <c r="J15" s="8">
        <f t="shared" si="13"/>
        <v>11000</v>
      </c>
      <c r="K15" s="8">
        <f t="shared" si="13"/>
        <v>13750.000000000002</v>
      </c>
      <c r="L15" s="8">
        <f t="shared" si="13"/>
        <v>19250</v>
      </c>
      <c r="M15" s="8">
        <f t="shared" si="13"/>
        <v>27500.000000000004</v>
      </c>
      <c r="N15" s="8">
        <f t="shared" si="13"/>
        <v>41250</v>
      </c>
      <c r="O15" s="8">
        <f t="shared" si="13"/>
        <v>55000.000000000007</v>
      </c>
      <c r="P15" s="11">
        <f>SUM(D15:O15)</f>
        <v>190783</v>
      </c>
      <c r="Q15" s="8">
        <f t="shared" ref="Q15:T15" si="14">Q6*Q14</f>
        <v>34800.000000000007</v>
      </c>
      <c r="R15" s="8">
        <f t="shared" si="14"/>
        <v>174000.00000000003</v>
      </c>
      <c r="S15" s="8">
        <f t="shared" si="14"/>
        <v>232000.00000000003</v>
      </c>
      <c r="T15" s="8">
        <f t="shared" si="14"/>
        <v>145000.00000000003</v>
      </c>
      <c r="U15" s="11">
        <f>SUM(Q15:T15)</f>
        <v>585800.00000000012</v>
      </c>
      <c r="V15" s="8">
        <f t="shared" ref="V15:Y15" si="15">V6*V14</f>
        <v>118000.00000000001</v>
      </c>
      <c r="W15" s="8">
        <f t="shared" si="15"/>
        <v>236000.00000000003</v>
      </c>
      <c r="X15" s="8">
        <f t="shared" si="15"/>
        <v>295000.00000000006</v>
      </c>
      <c r="Y15" s="8">
        <f t="shared" si="15"/>
        <v>236000.00000000003</v>
      </c>
      <c r="Z15" s="11">
        <f>SUM(V15:Y15)</f>
        <v>885000.00000000012</v>
      </c>
    </row>
    <row r="16" spans="1:26">
      <c r="A16" s="2"/>
      <c r="B16" s="2"/>
    </row>
    <row r="17" spans="1:26">
      <c r="B17" s="14" t="s">
        <v>12</v>
      </c>
      <c r="C17" s="14"/>
      <c r="D17" s="11">
        <f>D8-D15</f>
        <v>400</v>
      </c>
      <c r="E17" s="11">
        <f>E8-E15</f>
        <v>492</v>
      </c>
      <c r="F17" s="11">
        <f>F8-F15</f>
        <v>500</v>
      </c>
      <c r="G17" s="11">
        <f>G8-G15</f>
        <v>2000</v>
      </c>
      <c r="H17" s="11">
        <f t="shared" ref="H17:O17" si="16">H8-H15</f>
        <v>2399.9999999999991</v>
      </c>
      <c r="I17" s="11">
        <f t="shared" si="16"/>
        <v>3000</v>
      </c>
      <c r="J17" s="11">
        <f t="shared" si="16"/>
        <v>4000</v>
      </c>
      <c r="K17" s="11">
        <f t="shared" si="16"/>
        <v>4999.9999999999982</v>
      </c>
      <c r="L17" s="11">
        <f t="shared" si="16"/>
        <v>7000</v>
      </c>
      <c r="M17" s="11">
        <f t="shared" si="16"/>
        <v>9999.9999999999964</v>
      </c>
      <c r="N17" s="11">
        <f t="shared" si="16"/>
        <v>15000</v>
      </c>
      <c r="O17" s="11">
        <f t="shared" si="16"/>
        <v>19999.999999999993</v>
      </c>
      <c r="P17" s="11">
        <f>SUM(D17:O17)</f>
        <v>69792</v>
      </c>
      <c r="Q17" s="11">
        <f t="shared" ref="Q17:U17" si="17">Q8-Q15</f>
        <v>10199.999999999993</v>
      </c>
      <c r="R17" s="11">
        <f t="shared" si="17"/>
        <v>50999.999999999971</v>
      </c>
      <c r="S17" s="11">
        <f t="shared" si="17"/>
        <v>71999.999999999971</v>
      </c>
      <c r="T17" s="11">
        <f t="shared" si="17"/>
        <v>44999.999999999971</v>
      </c>
      <c r="U17" s="11">
        <f>SUM(Q17:T17)</f>
        <v>178199.99999999991</v>
      </c>
      <c r="V17" s="11">
        <f t="shared" ref="V17:Z17" si="18">V8-V15</f>
        <v>35999.999999999985</v>
      </c>
      <c r="W17" s="11">
        <f t="shared" si="18"/>
        <v>71999.999999999971</v>
      </c>
      <c r="X17" s="11">
        <f t="shared" si="18"/>
        <v>89999.999999999942</v>
      </c>
      <c r="Y17" s="11">
        <f t="shared" si="18"/>
        <v>71999.999999999971</v>
      </c>
      <c r="Z17" s="11">
        <f>SUM(V17:Y17)</f>
        <v>269999.99999999988</v>
      </c>
    </row>
    <row r="18" spans="1:26">
      <c r="D18" s="3"/>
      <c r="E18" s="3"/>
      <c r="F18" s="3"/>
      <c r="G18" s="3"/>
      <c r="U18" s="29">
        <f>U8-U15</f>
        <v>178199.99999999988</v>
      </c>
      <c r="Z18" s="29">
        <f>Z8-Z15</f>
        <v>269999.99999999988</v>
      </c>
    </row>
    <row r="19" spans="1:26">
      <c r="A19" s="13" t="s">
        <v>13</v>
      </c>
      <c r="B19" s="13"/>
      <c r="C19" s="13"/>
    </row>
    <row r="21" spans="1:26">
      <c r="B21" s="12" t="s">
        <v>16</v>
      </c>
      <c r="C21" s="12"/>
      <c r="D21" s="3">
        <f>SUM(D22:D23)</f>
        <v>60</v>
      </c>
      <c r="E21" s="3">
        <f>SUM(E22:E23)</f>
        <v>60</v>
      </c>
      <c r="F21" s="3">
        <f>SUM(F22:F24)</f>
        <v>1100</v>
      </c>
      <c r="G21" s="3">
        <f>SUM(G22:G24)</f>
        <v>1500</v>
      </c>
      <c r="H21" s="3">
        <f t="shared" ref="H21:O21" si="19">SUM(H22:H24)</f>
        <v>1000</v>
      </c>
      <c r="I21" s="3">
        <f t="shared" si="19"/>
        <v>1100</v>
      </c>
      <c r="J21" s="3">
        <f t="shared" si="19"/>
        <v>1700</v>
      </c>
      <c r="K21" s="3">
        <f t="shared" si="19"/>
        <v>1400</v>
      </c>
      <c r="L21" s="3">
        <f t="shared" si="19"/>
        <v>2100</v>
      </c>
      <c r="M21" s="3">
        <f t="shared" si="19"/>
        <v>1800</v>
      </c>
      <c r="N21" s="3">
        <f t="shared" si="19"/>
        <v>2750</v>
      </c>
      <c r="O21" s="3">
        <f t="shared" si="19"/>
        <v>2000</v>
      </c>
      <c r="P21" s="11">
        <f>SUM(D21:O21)</f>
        <v>16570</v>
      </c>
      <c r="Q21" s="3">
        <f t="shared" ref="Q21:T21" si="20">SUM(Q22:Q24)</f>
        <v>0</v>
      </c>
      <c r="R21" s="3">
        <f t="shared" si="20"/>
        <v>2500</v>
      </c>
      <c r="S21" s="3">
        <f t="shared" si="20"/>
        <v>2500</v>
      </c>
      <c r="T21" s="3">
        <f t="shared" si="20"/>
        <v>2500</v>
      </c>
      <c r="U21" s="11">
        <f>SUM(Q21:T21)</f>
        <v>7500</v>
      </c>
      <c r="V21" s="3">
        <f t="shared" ref="V21:Y21" si="21">SUM(V22:V24)</f>
        <v>0</v>
      </c>
      <c r="W21" s="3">
        <f t="shared" si="21"/>
        <v>2500</v>
      </c>
      <c r="X21" s="3">
        <f t="shared" si="21"/>
        <v>3000</v>
      </c>
      <c r="Y21" s="3">
        <f t="shared" si="21"/>
        <v>3500</v>
      </c>
      <c r="Z21" s="11">
        <f>SUM(V21:Y21)</f>
        <v>9000</v>
      </c>
    </row>
    <row r="22" spans="1:26">
      <c r="B22" s="2"/>
      <c r="C22" s="2" t="s">
        <v>15</v>
      </c>
      <c r="D22" s="7">
        <v>10</v>
      </c>
      <c r="E22" s="7">
        <v>0</v>
      </c>
      <c r="F22" s="7">
        <v>100</v>
      </c>
      <c r="G22" s="7">
        <v>500</v>
      </c>
      <c r="H22" s="7">
        <v>0</v>
      </c>
      <c r="I22" s="7">
        <v>0</v>
      </c>
      <c r="J22" s="7">
        <v>500</v>
      </c>
      <c r="K22" s="7">
        <v>0</v>
      </c>
      <c r="L22" s="7">
        <v>500</v>
      </c>
      <c r="M22" s="7">
        <v>0</v>
      </c>
      <c r="N22" s="7">
        <v>750</v>
      </c>
      <c r="O22" s="7">
        <v>0</v>
      </c>
      <c r="Q22" s="7">
        <v>0</v>
      </c>
      <c r="R22" s="7">
        <v>0</v>
      </c>
      <c r="S22" s="7">
        <v>0</v>
      </c>
      <c r="T22" s="7">
        <v>0</v>
      </c>
      <c r="V22" s="7">
        <v>0</v>
      </c>
      <c r="W22" s="7">
        <v>0</v>
      </c>
      <c r="X22" s="7">
        <v>0</v>
      </c>
      <c r="Y22" s="7">
        <v>0</v>
      </c>
    </row>
    <row r="23" spans="1:26">
      <c r="C23" s="10" t="s">
        <v>17</v>
      </c>
      <c r="D23" s="7">
        <v>50</v>
      </c>
      <c r="E23" s="7">
        <v>60</v>
      </c>
      <c r="F23" s="7">
        <v>500</v>
      </c>
      <c r="G23" s="7">
        <v>1000</v>
      </c>
      <c r="H23" s="7">
        <v>1000</v>
      </c>
      <c r="I23" s="7">
        <v>1100</v>
      </c>
      <c r="J23" s="7">
        <v>1200</v>
      </c>
      <c r="K23" s="7">
        <v>1400</v>
      </c>
      <c r="L23" s="7">
        <v>1600</v>
      </c>
      <c r="M23" s="7">
        <v>1800</v>
      </c>
      <c r="N23" s="7">
        <v>2000</v>
      </c>
      <c r="O23" s="7">
        <v>2000</v>
      </c>
      <c r="Q23" s="7">
        <v>0</v>
      </c>
      <c r="R23" s="7">
        <v>2000</v>
      </c>
      <c r="S23" s="7">
        <v>2000</v>
      </c>
      <c r="T23" s="7">
        <v>2000</v>
      </c>
      <c r="V23" s="7">
        <v>0</v>
      </c>
      <c r="W23" s="7">
        <v>2000</v>
      </c>
      <c r="X23" s="7">
        <v>2000</v>
      </c>
      <c r="Y23" s="7">
        <v>2000</v>
      </c>
    </row>
    <row r="24" spans="1:26">
      <c r="C24" s="10" t="s">
        <v>26</v>
      </c>
      <c r="D24" s="7">
        <v>0</v>
      </c>
      <c r="E24" s="7">
        <v>0</v>
      </c>
      <c r="F24" s="7">
        <v>500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Q24" s="7">
        <v>0</v>
      </c>
      <c r="R24" s="7">
        <v>500</v>
      </c>
      <c r="S24" s="35">
        <v>500</v>
      </c>
      <c r="T24" s="35">
        <v>500</v>
      </c>
      <c r="V24" s="7">
        <v>0</v>
      </c>
      <c r="W24" s="7">
        <v>500</v>
      </c>
      <c r="X24" s="7">
        <v>1000</v>
      </c>
      <c r="Y24" s="7">
        <v>1500</v>
      </c>
    </row>
    <row r="25" spans="1:26">
      <c r="B25" s="12" t="s">
        <v>18</v>
      </c>
      <c r="C25" s="12"/>
      <c r="D25" s="3">
        <f>SUM(D26:D27)</f>
        <v>20</v>
      </c>
      <c r="E25" s="3">
        <f>SUM(E26:E27)</f>
        <v>0</v>
      </c>
      <c r="F25" s="3">
        <f>SUM(F26:F27)</f>
        <v>40</v>
      </c>
      <c r="G25" s="3">
        <f>SUM(G26:G27)</f>
        <v>50</v>
      </c>
      <c r="H25" s="3">
        <f t="shared" ref="H25:O25" si="22">SUM(H26:H27)</f>
        <v>60</v>
      </c>
      <c r="I25" s="3">
        <f t="shared" si="22"/>
        <v>60</v>
      </c>
      <c r="J25" s="3">
        <f t="shared" si="22"/>
        <v>110</v>
      </c>
      <c r="K25" s="3">
        <f t="shared" si="22"/>
        <v>110</v>
      </c>
      <c r="L25" s="3">
        <f t="shared" si="22"/>
        <v>160</v>
      </c>
      <c r="M25" s="3">
        <f t="shared" si="22"/>
        <v>160</v>
      </c>
      <c r="N25" s="3">
        <f t="shared" si="22"/>
        <v>220</v>
      </c>
      <c r="O25" s="3">
        <f t="shared" si="22"/>
        <v>220</v>
      </c>
      <c r="P25" s="11">
        <f>SUM(D25:O25)</f>
        <v>1210</v>
      </c>
      <c r="Q25" s="3">
        <f t="shared" ref="Q25:T25" si="23">SUM(Q26:Q27)</f>
        <v>0</v>
      </c>
      <c r="R25" s="3">
        <f t="shared" si="23"/>
        <v>330</v>
      </c>
      <c r="S25" s="3">
        <f t="shared" si="23"/>
        <v>330</v>
      </c>
      <c r="T25" s="3">
        <f t="shared" si="23"/>
        <v>330</v>
      </c>
      <c r="U25" s="11">
        <f>SUM(Q25:T25)</f>
        <v>990</v>
      </c>
      <c r="V25" s="3">
        <f t="shared" ref="V25:Y25" si="24">SUM(V26:V27)</f>
        <v>0</v>
      </c>
      <c r="W25" s="3">
        <f t="shared" si="24"/>
        <v>330</v>
      </c>
      <c r="X25" s="3">
        <f t="shared" si="24"/>
        <v>330</v>
      </c>
      <c r="Y25" s="3">
        <f t="shared" si="24"/>
        <v>330</v>
      </c>
      <c r="Z25" s="11">
        <f>SUM(V25:Y25)</f>
        <v>990</v>
      </c>
    </row>
    <row r="26" spans="1:26">
      <c r="A26" s="2"/>
      <c r="B26" s="2"/>
      <c r="C26" s="10" t="s">
        <v>14</v>
      </c>
      <c r="D26" s="7">
        <v>15</v>
      </c>
      <c r="E26" s="7">
        <v>0</v>
      </c>
      <c r="F26" s="7">
        <v>30</v>
      </c>
      <c r="G26" s="7">
        <v>50</v>
      </c>
      <c r="H26" s="7">
        <v>50</v>
      </c>
      <c r="I26" s="7">
        <v>50</v>
      </c>
      <c r="J26" s="7">
        <v>100</v>
      </c>
      <c r="K26" s="7">
        <v>100</v>
      </c>
      <c r="L26" s="7">
        <v>150</v>
      </c>
      <c r="M26" s="7">
        <v>150</v>
      </c>
      <c r="N26" s="7">
        <v>200</v>
      </c>
      <c r="O26" s="7">
        <v>200</v>
      </c>
      <c r="Q26" s="7">
        <v>0</v>
      </c>
      <c r="R26" s="7">
        <v>300</v>
      </c>
      <c r="S26" s="7">
        <v>300</v>
      </c>
      <c r="T26" s="7">
        <v>300</v>
      </c>
      <c r="V26" s="7">
        <v>0</v>
      </c>
      <c r="W26" s="7">
        <v>300</v>
      </c>
      <c r="X26" s="7">
        <v>300</v>
      </c>
      <c r="Y26" s="7">
        <v>300</v>
      </c>
    </row>
    <row r="27" spans="1:26">
      <c r="C27" s="10" t="s">
        <v>19</v>
      </c>
      <c r="D27" s="7">
        <v>5</v>
      </c>
      <c r="E27" s="7">
        <v>0</v>
      </c>
      <c r="F27" s="7">
        <v>10</v>
      </c>
      <c r="G27" s="7">
        <v>0</v>
      </c>
      <c r="H27" s="7">
        <v>10</v>
      </c>
      <c r="I27" s="7">
        <v>10</v>
      </c>
      <c r="J27" s="7">
        <v>10</v>
      </c>
      <c r="K27" s="7">
        <v>10</v>
      </c>
      <c r="L27" s="7">
        <v>10</v>
      </c>
      <c r="M27" s="7">
        <v>10</v>
      </c>
      <c r="N27" s="7">
        <v>20</v>
      </c>
      <c r="O27" s="7">
        <v>20</v>
      </c>
      <c r="Q27" s="7">
        <v>0</v>
      </c>
      <c r="R27" s="7">
        <v>30</v>
      </c>
      <c r="S27" s="7">
        <v>30</v>
      </c>
      <c r="T27" s="7">
        <v>30</v>
      </c>
      <c r="V27" s="7">
        <v>0</v>
      </c>
      <c r="W27" s="7">
        <v>30</v>
      </c>
      <c r="X27" s="7">
        <v>30</v>
      </c>
      <c r="Y27" s="7">
        <v>30</v>
      </c>
    </row>
    <row r="28" spans="1:26">
      <c r="B28" s="12" t="s">
        <v>29</v>
      </c>
      <c r="C28" s="12"/>
      <c r="D28" s="3">
        <f>SUM(D31:D31)</f>
        <v>0</v>
      </c>
      <c r="E28" s="3">
        <f>SUM(E31:E31)</f>
        <v>0</v>
      </c>
      <c r="F28" s="3">
        <f>SUM(F31:F31)</f>
        <v>0</v>
      </c>
      <c r="G28" s="3">
        <f>G29*G30</f>
        <v>2000</v>
      </c>
      <c r="H28" s="3">
        <f t="shared" ref="H28:O28" si="25">H29*H30</f>
        <v>2000</v>
      </c>
      <c r="I28" s="3">
        <f t="shared" si="25"/>
        <v>3000</v>
      </c>
      <c r="J28" s="3">
        <f t="shared" si="25"/>
        <v>3000</v>
      </c>
      <c r="K28" s="3">
        <f t="shared" si="25"/>
        <v>3000</v>
      </c>
      <c r="L28" s="3">
        <f t="shared" si="25"/>
        <v>3000</v>
      </c>
      <c r="M28" s="3">
        <f t="shared" si="25"/>
        <v>3000</v>
      </c>
      <c r="N28" s="3">
        <f t="shared" si="25"/>
        <v>4000</v>
      </c>
      <c r="O28" s="3">
        <f t="shared" si="25"/>
        <v>4000</v>
      </c>
      <c r="P28" s="11">
        <f>SUM(D28:O28)</f>
        <v>27000</v>
      </c>
      <c r="Q28" s="3">
        <f>Q29*Q30*3</f>
        <v>18000</v>
      </c>
      <c r="R28" s="3">
        <f t="shared" ref="R28:T28" si="26">R29*R30*3</f>
        <v>21600</v>
      </c>
      <c r="S28" s="3">
        <f t="shared" si="26"/>
        <v>25200</v>
      </c>
      <c r="T28" s="3">
        <f t="shared" si="26"/>
        <v>18000</v>
      </c>
      <c r="U28" s="11">
        <f>SUM(Q28:T28)</f>
        <v>82800</v>
      </c>
      <c r="V28" s="3">
        <f>V29*V30*3</f>
        <v>24300</v>
      </c>
      <c r="W28" s="3">
        <f t="shared" ref="W28:Y28" si="27">W29*W30*3</f>
        <v>28350</v>
      </c>
      <c r="X28" s="3">
        <f t="shared" si="27"/>
        <v>40500</v>
      </c>
      <c r="Y28" s="3">
        <f t="shared" si="27"/>
        <v>28350</v>
      </c>
      <c r="Z28" s="11">
        <f>SUM(V28:Y28)</f>
        <v>121500</v>
      </c>
    </row>
    <row r="29" spans="1:26">
      <c r="A29" s="2"/>
      <c r="B29" s="2"/>
      <c r="C29" s="10" t="s">
        <v>30</v>
      </c>
      <c r="D29" s="6">
        <v>1</v>
      </c>
      <c r="E29" s="6">
        <v>1</v>
      </c>
      <c r="F29" s="6">
        <v>2</v>
      </c>
      <c r="G29" s="6">
        <v>2</v>
      </c>
      <c r="H29" s="6">
        <v>2</v>
      </c>
      <c r="I29" s="6">
        <v>3</v>
      </c>
      <c r="J29" s="6">
        <v>3</v>
      </c>
      <c r="K29" s="6">
        <v>3</v>
      </c>
      <c r="L29" s="31">
        <v>3</v>
      </c>
      <c r="M29" s="31">
        <v>3</v>
      </c>
      <c r="N29" s="31">
        <v>4</v>
      </c>
      <c r="O29" s="31">
        <v>4</v>
      </c>
      <c r="Q29" s="31">
        <v>5</v>
      </c>
      <c r="R29" s="31">
        <v>6</v>
      </c>
      <c r="S29" s="31">
        <v>7</v>
      </c>
      <c r="T29" s="31">
        <v>5</v>
      </c>
      <c r="V29" s="31">
        <v>6</v>
      </c>
      <c r="W29" s="32">
        <v>7</v>
      </c>
      <c r="X29" s="32">
        <v>9</v>
      </c>
      <c r="Y29" s="32">
        <v>7</v>
      </c>
    </row>
    <row r="30" spans="1:26">
      <c r="A30" s="2"/>
      <c r="B30" s="2"/>
      <c r="C30" s="10" t="s">
        <v>47</v>
      </c>
      <c r="D30" s="7">
        <v>0</v>
      </c>
      <c r="E30" s="7">
        <v>0</v>
      </c>
      <c r="F30" s="7">
        <v>0</v>
      </c>
      <c r="G30" s="7">
        <v>1000</v>
      </c>
      <c r="H30" s="3">
        <f>G30</f>
        <v>1000</v>
      </c>
      <c r="I30" s="3">
        <f t="shared" ref="I30:O30" si="28">H30</f>
        <v>1000</v>
      </c>
      <c r="J30" s="3">
        <f t="shared" si="28"/>
        <v>1000</v>
      </c>
      <c r="K30" s="3">
        <f t="shared" si="28"/>
        <v>1000</v>
      </c>
      <c r="L30" s="3">
        <f t="shared" si="28"/>
        <v>1000</v>
      </c>
      <c r="M30" s="3">
        <f t="shared" si="28"/>
        <v>1000</v>
      </c>
      <c r="N30" s="3">
        <f t="shared" si="28"/>
        <v>1000</v>
      </c>
      <c r="O30" s="3">
        <f t="shared" si="28"/>
        <v>1000</v>
      </c>
      <c r="Q30" s="7">
        <v>1200</v>
      </c>
      <c r="R30" s="7">
        <v>1200</v>
      </c>
      <c r="S30" s="7">
        <v>1200</v>
      </c>
      <c r="T30" s="7">
        <v>1200</v>
      </c>
      <c r="V30" s="7">
        <v>1350</v>
      </c>
      <c r="W30" s="7">
        <v>1350</v>
      </c>
      <c r="X30" s="7">
        <v>1500</v>
      </c>
      <c r="Y30" s="7">
        <v>1350</v>
      </c>
    </row>
    <row r="31" spans="1:26">
      <c r="D31" s="7"/>
      <c r="E31" s="7"/>
      <c r="F31" s="7"/>
      <c r="G31" s="7"/>
    </row>
    <row r="32" spans="1:26">
      <c r="B32" s="14" t="s">
        <v>24</v>
      </c>
      <c r="C32" s="14"/>
      <c r="D32" s="11">
        <f>D21+D25</f>
        <v>80</v>
      </c>
      <c r="E32" s="11">
        <f>E21+E25</f>
        <v>60</v>
      </c>
      <c r="F32" s="11">
        <f>F21+F25</f>
        <v>1140</v>
      </c>
      <c r="G32" s="11">
        <f>G21+G25+G28</f>
        <v>3550</v>
      </c>
      <c r="H32" s="11">
        <f t="shared" ref="H32:O32" si="29">H21+H25+H28</f>
        <v>3060</v>
      </c>
      <c r="I32" s="11">
        <f t="shared" si="29"/>
        <v>4160</v>
      </c>
      <c r="J32" s="11">
        <f t="shared" si="29"/>
        <v>4810</v>
      </c>
      <c r="K32" s="11">
        <f t="shared" si="29"/>
        <v>4510</v>
      </c>
      <c r="L32" s="11">
        <f t="shared" si="29"/>
        <v>5260</v>
      </c>
      <c r="M32" s="11">
        <f t="shared" si="29"/>
        <v>4960</v>
      </c>
      <c r="N32" s="11">
        <f t="shared" si="29"/>
        <v>6970</v>
      </c>
      <c r="O32" s="11">
        <f t="shared" si="29"/>
        <v>6220</v>
      </c>
      <c r="P32" s="11">
        <f>SUM(D32:O32)</f>
        <v>44780</v>
      </c>
      <c r="Q32" s="11">
        <f t="shared" ref="Q32:U32" si="30">Q21+Q25+Q28</f>
        <v>18000</v>
      </c>
      <c r="R32" s="11">
        <f t="shared" si="30"/>
        <v>24430</v>
      </c>
      <c r="S32" s="11">
        <f t="shared" si="30"/>
        <v>28030</v>
      </c>
      <c r="T32" s="11">
        <f t="shared" si="30"/>
        <v>20830</v>
      </c>
      <c r="U32" s="11">
        <f>SUM(Q32:T32)</f>
        <v>91290</v>
      </c>
      <c r="V32" s="11">
        <f t="shared" ref="V32:Z32" si="31">V21+V25+V28</f>
        <v>24300</v>
      </c>
      <c r="W32" s="11">
        <f t="shared" si="31"/>
        <v>31180</v>
      </c>
      <c r="X32" s="11">
        <f t="shared" si="31"/>
        <v>43830</v>
      </c>
      <c r="Y32" s="11">
        <f t="shared" si="31"/>
        <v>32180</v>
      </c>
      <c r="Z32" s="11">
        <f>SUM(V32:Y32)</f>
        <v>131490</v>
      </c>
    </row>
    <row r="34" spans="1:26">
      <c r="A34" s="13" t="s">
        <v>23</v>
      </c>
      <c r="B34" s="13"/>
      <c r="C34" s="13"/>
      <c r="D34" s="3">
        <f>D17-D32</f>
        <v>320</v>
      </c>
      <c r="E34" s="3">
        <f>E17-E32</f>
        <v>432</v>
      </c>
      <c r="F34" s="3">
        <f>F17-F32</f>
        <v>-640</v>
      </c>
      <c r="G34" s="3">
        <f>G17-G32</f>
        <v>-1550</v>
      </c>
      <c r="H34" s="3">
        <f t="shared" ref="H34:T34" si="32">H17-H32</f>
        <v>-660.00000000000091</v>
      </c>
      <c r="I34" s="3">
        <f t="shared" si="32"/>
        <v>-1160</v>
      </c>
      <c r="J34" s="3">
        <f t="shared" si="32"/>
        <v>-810</v>
      </c>
      <c r="K34" s="3">
        <f t="shared" si="32"/>
        <v>489.99999999999818</v>
      </c>
      <c r="L34" s="3">
        <f t="shared" si="32"/>
        <v>1740</v>
      </c>
      <c r="M34" s="3">
        <f t="shared" si="32"/>
        <v>5039.9999999999964</v>
      </c>
      <c r="N34" s="3">
        <f t="shared" si="32"/>
        <v>8030</v>
      </c>
      <c r="O34" s="3">
        <f t="shared" si="32"/>
        <v>13779.999999999993</v>
      </c>
      <c r="P34" s="11">
        <f t="shared" si="32"/>
        <v>25012</v>
      </c>
      <c r="Q34" s="3">
        <f t="shared" si="32"/>
        <v>-7800.0000000000073</v>
      </c>
      <c r="R34" s="3">
        <f t="shared" si="32"/>
        <v>26569.999999999971</v>
      </c>
      <c r="S34" s="3">
        <f t="shared" si="32"/>
        <v>43969.999999999971</v>
      </c>
      <c r="T34" s="3">
        <f t="shared" si="32"/>
        <v>24169.999999999971</v>
      </c>
      <c r="U34" s="11">
        <f>SUM(Q34:T34)</f>
        <v>86909.999999999913</v>
      </c>
      <c r="V34" s="3">
        <f t="shared" ref="V34:Z34" si="33">V17-V32</f>
        <v>11699.999999999985</v>
      </c>
      <c r="W34" s="3">
        <f t="shared" si="33"/>
        <v>40819.999999999971</v>
      </c>
      <c r="X34" s="3">
        <f t="shared" si="33"/>
        <v>46169.999999999942</v>
      </c>
      <c r="Y34" s="3">
        <f t="shared" si="33"/>
        <v>39819.999999999971</v>
      </c>
      <c r="Z34" s="11">
        <f>SUM(V34:Y34)</f>
        <v>138509.99999999988</v>
      </c>
    </row>
    <row r="35" spans="1:26">
      <c r="E35" s="8"/>
      <c r="F35" s="8"/>
      <c r="G35" s="8"/>
    </row>
    <row r="36" spans="1:26">
      <c r="A36" s="13" t="s">
        <v>20</v>
      </c>
      <c r="B36" s="13"/>
      <c r="C36" s="13"/>
      <c r="D36" s="8">
        <v>0</v>
      </c>
      <c r="E36" s="3">
        <v>0</v>
      </c>
      <c r="F36" s="3">
        <v>0</v>
      </c>
      <c r="G36" s="22">
        <v>2000</v>
      </c>
      <c r="H36" s="22">
        <v>2000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11">
        <f>SUM(D36:O36)</f>
        <v>4000</v>
      </c>
      <c r="Q36" s="3">
        <v>0</v>
      </c>
      <c r="R36" s="3">
        <v>0</v>
      </c>
      <c r="S36" s="3">
        <v>0</v>
      </c>
      <c r="T36" s="3">
        <v>0</v>
      </c>
      <c r="U36" s="11">
        <f>SUM(Q36:T36)</f>
        <v>0</v>
      </c>
      <c r="V36" s="3">
        <v>0</v>
      </c>
      <c r="W36" s="3">
        <v>0</v>
      </c>
      <c r="X36" s="3">
        <v>0</v>
      </c>
      <c r="Y36" s="3">
        <v>0</v>
      </c>
      <c r="Z36" s="11">
        <f>SUM(V36:Y36)</f>
        <v>0</v>
      </c>
    </row>
    <row r="37" spans="1:26">
      <c r="A37" s="13" t="s">
        <v>22</v>
      </c>
      <c r="B37" s="13"/>
      <c r="C37" s="13"/>
      <c r="D37" s="8">
        <v>0</v>
      </c>
      <c r="E37" s="3">
        <v>0</v>
      </c>
      <c r="F37" s="3">
        <v>0</v>
      </c>
      <c r="G37" s="20">
        <v>0</v>
      </c>
      <c r="H37" s="20">
        <v>0</v>
      </c>
      <c r="I37" s="20">
        <v>0</v>
      </c>
      <c r="J37" s="22">
        <v>500</v>
      </c>
      <c r="K37" s="22">
        <v>-100</v>
      </c>
      <c r="L37" s="22">
        <v>-200</v>
      </c>
      <c r="M37" s="22">
        <v>-200</v>
      </c>
      <c r="N37" s="20">
        <v>0</v>
      </c>
      <c r="O37" s="20">
        <v>0</v>
      </c>
      <c r="P37" s="11">
        <f>SUM(D37:O37)</f>
        <v>0</v>
      </c>
      <c r="Q37" s="20">
        <v>0</v>
      </c>
      <c r="R37" s="20">
        <v>0</v>
      </c>
      <c r="S37" s="20">
        <v>0</v>
      </c>
      <c r="T37" s="20">
        <v>0</v>
      </c>
      <c r="U37" s="11">
        <f>SUM(Q37:T37)</f>
        <v>0</v>
      </c>
      <c r="V37" s="20">
        <v>0</v>
      </c>
      <c r="W37" s="20">
        <v>0</v>
      </c>
      <c r="X37" s="20">
        <v>0</v>
      </c>
      <c r="Y37" s="20">
        <v>0</v>
      </c>
      <c r="Z37" s="11">
        <f>SUM(V37:Y37)</f>
        <v>0</v>
      </c>
    </row>
    <row r="38" spans="1:26">
      <c r="A38" s="2"/>
      <c r="B38" s="2"/>
      <c r="G38" s="21"/>
    </row>
    <row r="39" spans="1:26">
      <c r="A39" s="13" t="s">
        <v>21</v>
      </c>
      <c r="B39" s="13"/>
      <c r="C39" s="13"/>
      <c r="D39" s="3">
        <f>D34+D36+D37</f>
        <v>320</v>
      </c>
      <c r="E39" s="3">
        <f>D39+(E34+E36+E37)</f>
        <v>752</v>
      </c>
      <c r="F39" s="3">
        <f>E39+(F34+F36+F37)</f>
        <v>112</v>
      </c>
      <c r="G39" s="3">
        <f>F39+(G34+G36+G37)</f>
        <v>562</v>
      </c>
      <c r="H39" s="3">
        <f t="shared" ref="H39:O39" si="34">G39+(H34+H36+H37)</f>
        <v>1901.9999999999991</v>
      </c>
      <c r="I39" s="3">
        <f t="shared" si="34"/>
        <v>741.99999999999909</v>
      </c>
      <c r="J39" s="3">
        <f t="shared" si="34"/>
        <v>431.99999999999909</v>
      </c>
      <c r="K39" s="3">
        <f t="shared" si="34"/>
        <v>821.99999999999727</v>
      </c>
      <c r="L39" s="3">
        <f t="shared" si="34"/>
        <v>2361.9999999999973</v>
      </c>
      <c r="M39" s="3">
        <f t="shared" si="34"/>
        <v>7201.9999999999936</v>
      </c>
      <c r="N39" s="3">
        <f t="shared" si="34"/>
        <v>15231.999999999993</v>
      </c>
      <c r="O39" s="3">
        <f t="shared" si="34"/>
        <v>29011.999999999985</v>
      </c>
      <c r="P39" s="11">
        <f>O39</f>
        <v>29011.999999999985</v>
      </c>
      <c r="Q39" s="3">
        <f t="shared" ref="Q39:U39" si="35">P39+(Q34+Q36+Q37)</f>
        <v>21211.999999999978</v>
      </c>
      <c r="R39" s="3">
        <f t="shared" si="35"/>
        <v>47781.999999999949</v>
      </c>
      <c r="S39" s="3">
        <f t="shared" si="35"/>
        <v>91751.999999999913</v>
      </c>
      <c r="T39" s="3">
        <f t="shared" si="35"/>
        <v>115921.99999999988</v>
      </c>
      <c r="U39" s="11">
        <f>T39</f>
        <v>115921.99999999988</v>
      </c>
      <c r="V39" s="3">
        <f t="shared" ref="V39:Z39" si="36">U39+(V34+V36+V37)</f>
        <v>127621.99999999987</v>
      </c>
      <c r="W39" s="3">
        <f t="shared" si="36"/>
        <v>168441.99999999983</v>
      </c>
      <c r="X39" s="3">
        <f t="shared" si="36"/>
        <v>214611.99999999977</v>
      </c>
      <c r="Y39" s="3">
        <f t="shared" si="36"/>
        <v>254431.99999999974</v>
      </c>
      <c r="Z39" s="11">
        <f>Y39</f>
        <v>254431.99999999974</v>
      </c>
    </row>
    <row r="40" spans="1:26">
      <c r="P40" s="29">
        <f>P34+P36+P37</f>
        <v>29012</v>
      </c>
      <c r="U40" s="29">
        <f>P40+(U34+U36+U37)</f>
        <v>115921.99999999991</v>
      </c>
      <c r="Z40" s="29">
        <f>U40+(Z34+Z36+Z37)</f>
        <v>254431.9999999998</v>
      </c>
    </row>
    <row r="42" spans="1:26">
      <c r="A42" s="2"/>
      <c r="B42" s="2"/>
    </row>
  </sheetData>
  <mergeCells count="14">
    <mergeCell ref="A37:C37"/>
    <mergeCell ref="A39:C39"/>
    <mergeCell ref="B21:C21"/>
    <mergeCell ref="B25:C25"/>
    <mergeCell ref="B28:C28"/>
    <mergeCell ref="B32:C32"/>
    <mergeCell ref="A34:C34"/>
    <mergeCell ref="A36:C36"/>
    <mergeCell ref="A1:D1"/>
    <mergeCell ref="A4:C4"/>
    <mergeCell ref="B8:C8"/>
    <mergeCell ref="B15:C15"/>
    <mergeCell ref="B17:C17"/>
    <mergeCell ref="A19:C1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="150" zoomScaleNormal="150" zoomScalePageLayoutView="150" workbookViewId="0">
      <pane xSplit="3" ySplit="3" topLeftCell="D4" activePane="bottomRight" state="frozenSplit"/>
      <selection pane="bottomLeft" activeCell="A4" sqref="A4"/>
      <selection pane="topRight" activeCell="D1" sqref="D1"/>
      <selection pane="bottomRight" sqref="A1:D1"/>
    </sheetView>
  </sheetViews>
  <sheetFormatPr baseColWidth="10" defaultRowHeight="15" outlineLevelCol="2" x14ac:dyDescent="0"/>
  <cols>
    <col min="1" max="2" width="2.6640625" style="10" customWidth="1"/>
    <col min="3" max="3" width="15.83203125" style="10" customWidth="1"/>
    <col min="4" max="14" width="10.83203125" style="10" customWidth="1" outlineLevel="2"/>
    <col min="15" max="15" width="11.5" style="10" customWidth="1" outlineLevel="2"/>
    <col min="16" max="16" width="10.83203125" style="27"/>
    <col min="17" max="20" width="10.83203125" style="10" outlineLevel="1"/>
    <col min="21" max="21" width="10.83203125" style="10"/>
    <col min="22" max="25" width="10.83203125" style="10" outlineLevel="1"/>
    <col min="26" max="16384" width="10.83203125" style="10"/>
  </cols>
  <sheetData>
    <row r="1" spans="1:26">
      <c r="A1" s="15" t="s">
        <v>48</v>
      </c>
      <c r="B1" s="15"/>
      <c r="C1" s="15"/>
      <c r="D1" s="15"/>
    </row>
    <row r="3" spans="1:26" s="1" customFormat="1">
      <c r="D3" s="1" t="s">
        <v>1</v>
      </c>
      <c r="E3" s="1" t="s">
        <v>25</v>
      </c>
      <c r="F3" s="1" t="s">
        <v>27</v>
      </c>
      <c r="G3" s="1" t="s">
        <v>28</v>
      </c>
      <c r="H3" s="1" t="s">
        <v>32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37</v>
      </c>
      <c r="N3" s="1" t="s">
        <v>38</v>
      </c>
      <c r="O3" s="1" t="s">
        <v>39</v>
      </c>
      <c r="P3" s="28" t="s">
        <v>40</v>
      </c>
      <c r="Q3" s="1" t="s">
        <v>41</v>
      </c>
      <c r="R3" s="1" t="s">
        <v>42</v>
      </c>
      <c r="S3" s="1" t="s">
        <v>43</v>
      </c>
      <c r="T3" s="1" t="s">
        <v>44</v>
      </c>
      <c r="U3" s="1" t="s">
        <v>45</v>
      </c>
      <c r="V3" s="1" t="s">
        <v>41</v>
      </c>
      <c r="W3" s="1" t="s">
        <v>42</v>
      </c>
      <c r="X3" s="1" t="s">
        <v>43</v>
      </c>
      <c r="Y3" s="1" t="s">
        <v>44</v>
      </c>
      <c r="Z3" s="1" t="s">
        <v>46</v>
      </c>
    </row>
    <row r="4" spans="1:26">
      <c r="A4" s="14" t="s">
        <v>2</v>
      </c>
      <c r="B4" s="14"/>
      <c r="C4" s="14"/>
    </row>
    <row r="5" spans="1:26">
      <c r="A5" s="9"/>
      <c r="B5" s="9"/>
    </row>
    <row r="6" spans="1:26">
      <c r="C6" s="10" t="s">
        <v>49</v>
      </c>
      <c r="D6" s="5">
        <v>1</v>
      </c>
      <c r="E6" s="5">
        <v>1</v>
      </c>
      <c r="F6" s="5">
        <v>0.75</v>
      </c>
      <c r="G6" s="2">
        <f>F6</f>
        <v>0.75</v>
      </c>
      <c r="H6" s="2">
        <f>G6</f>
        <v>0.75</v>
      </c>
      <c r="I6" s="2">
        <f t="shared" ref="I6:O6" si="0">H6</f>
        <v>0.75</v>
      </c>
      <c r="J6" s="2">
        <f t="shared" si="0"/>
        <v>0.75</v>
      </c>
      <c r="K6" s="2">
        <f t="shared" si="0"/>
        <v>0.75</v>
      </c>
      <c r="L6" s="2">
        <f t="shared" si="0"/>
        <v>0.75</v>
      </c>
      <c r="M6" s="2">
        <f t="shared" si="0"/>
        <v>0.75</v>
      </c>
      <c r="N6" s="2">
        <f t="shared" si="0"/>
        <v>0.75</v>
      </c>
      <c r="O6" s="2">
        <f t="shared" si="0"/>
        <v>0.75</v>
      </c>
      <c r="P6" s="26"/>
      <c r="Q6" s="2">
        <f>O6</f>
        <v>0.75</v>
      </c>
      <c r="R6" s="2">
        <f>Q6</f>
        <v>0.75</v>
      </c>
      <c r="S6" s="5">
        <v>0.76</v>
      </c>
      <c r="T6" s="2">
        <f>S6</f>
        <v>0.76</v>
      </c>
      <c r="V6" s="5">
        <v>0.77</v>
      </c>
      <c r="W6" s="2">
        <f>V6</f>
        <v>0.77</v>
      </c>
      <c r="X6" s="2">
        <f>V6</f>
        <v>0.77</v>
      </c>
      <c r="Y6" s="2">
        <f>W6</f>
        <v>0.77</v>
      </c>
    </row>
    <row r="8" spans="1:26">
      <c r="C8" s="10" t="s">
        <v>4</v>
      </c>
      <c r="D8" s="5">
        <v>0.1</v>
      </c>
      <c r="E8" s="17">
        <f>D8</f>
        <v>0.1</v>
      </c>
      <c r="F8" s="17">
        <f>E8</f>
        <v>0.1</v>
      </c>
      <c r="G8" s="17">
        <f>F8</f>
        <v>0.1</v>
      </c>
      <c r="H8" s="17">
        <f t="shared" ref="H8:O11" si="1">G8</f>
        <v>0.1</v>
      </c>
      <c r="I8" s="17">
        <f t="shared" si="1"/>
        <v>0.1</v>
      </c>
      <c r="J8" s="17">
        <f t="shared" si="1"/>
        <v>0.1</v>
      </c>
      <c r="K8" s="17">
        <f t="shared" si="1"/>
        <v>0.1</v>
      </c>
      <c r="L8" s="17">
        <f t="shared" si="1"/>
        <v>0.1</v>
      </c>
      <c r="M8" s="17">
        <f t="shared" si="1"/>
        <v>0.1</v>
      </c>
      <c r="N8" s="17">
        <f t="shared" si="1"/>
        <v>0.1</v>
      </c>
      <c r="O8" s="17">
        <f t="shared" si="1"/>
        <v>0.1</v>
      </c>
      <c r="P8" s="26"/>
      <c r="Q8" s="30">
        <v>0.08</v>
      </c>
      <c r="R8" s="19">
        <f>Q8</f>
        <v>0.08</v>
      </c>
      <c r="S8" s="19">
        <f>Q8</f>
        <v>0.08</v>
      </c>
      <c r="T8" s="19">
        <f>R8</f>
        <v>0.08</v>
      </c>
      <c r="V8" s="30">
        <v>7.0000000000000007E-2</v>
      </c>
      <c r="W8" s="19">
        <f>V8</f>
        <v>7.0000000000000007E-2</v>
      </c>
      <c r="X8" s="19">
        <f>V8</f>
        <v>7.0000000000000007E-2</v>
      </c>
      <c r="Y8" s="19">
        <f>W8</f>
        <v>7.0000000000000007E-2</v>
      </c>
    </row>
    <row r="9" spans="1:26">
      <c r="C9" s="10" t="s">
        <v>9</v>
      </c>
      <c r="D9" s="5">
        <v>0.25</v>
      </c>
      <c r="E9" s="17">
        <f t="shared" ref="E9:G11" si="2">D9</f>
        <v>0.25</v>
      </c>
      <c r="F9" s="17">
        <f t="shared" si="2"/>
        <v>0.25</v>
      </c>
      <c r="G9" s="17">
        <f t="shared" si="2"/>
        <v>0.25</v>
      </c>
      <c r="H9" s="17">
        <f t="shared" si="1"/>
        <v>0.25</v>
      </c>
      <c r="I9" s="17">
        <f t="shared" si="1"/>
        <v>0.25</v>
      </c>
      <c r="J9" s="17">
        <f t="shared" si="1"/>
        <v>0.25</v>
      </c>
      <c r="K9" s="17">
        <f t="shared" si="1"/>
        <v>0.25</v>
      </c>
      <c r="L9" s="17">
        <f t="shared" si="1"/>
        <v>0.25</v>
      </c>
      <c r="M9" s="17">
        <f t="shared" si="1"/>
        <v>0.25</v>
      </c>
      <c r="N9" s="17">
        <f t="shared" si="1"/>
        <v>0.25</v>
      </c>
      <c r="O9" s="17">
        <f t="shared" si="1"/>
        <v>0.25</v>
      </c>
      <c r="P9" s="26"/>
      <c r="Q9" s="30">
        <v>0.28000000000000003</v>
      </c>
      <c r="R9" s="19">
        <f t="shared" ref="R9:R12" si="3">Q9</f>
        <v>0.28000000000000003</v>
      </c>
      <c r="S9" s="19">
        <f t="shared" ref="Q9:T12" si="4">Q9</f>
        <v>0.28000000000000003</v>
      </c>
      <c r="T9" s="19">
        <f t="shared" si="4"/>
        <v>0.28000000000000003</v>
      </c>
      <c r="V9" s="30">
        <v>0.28999999999999998</v>
      </c>
      <c r="W9" s="19">
        <f t="shared" ref="W9:W11" si="5">V9</f>
        <v>0.28999999999999998</v>
      </c>
      <c r="X9" s="19">
        <f t="shared" ref="X9:Y11" si="6">V9</f>
        <v>0.28999999999999998</v>
      </c>
      <c r="Y9" s="19">
        <f t="shared" si="6"/>
        <v>0.28999999999999998</v>
      </c>
    </row>
    <row r="10" spans="1:26">
      <c r="C10" s="10" t="s">
        <v>10</v>
      </c>
      <c r="D10" s="5">
        <v>0.15</v>
      </c>
      <c r="E10" s="17">
        <f t="shared" si="2"/>
        <v>0.15</v>
      </c>
      <c r="F10" s="17">
        <f t="shared" si="2"/>
        <v>0.15</v>
      </c>
      <c r="G10" s="17">
        <f t="shared" si="2"/>
        <v>0.15</v>
      </c>
      <c r="H10" s="17">
        <f t="shared" si="1"/>
        <v>0.15</v>
      </c>
      <c r="I10" s="17">
        <f t="shared" si="1"/>
        <v>0.15</v>
      </c>
      <c r="J10" s="17">
        <f t="shared" si="1"/>
        <v>0.15</v>
      </c>
      <c r="K10" s="17">
        <f t="shared" si="1"/>
        <v>0.15</v>
      </c>
      <c r="L10" s="17">
        <f t="shared" si="1"/>
        <v>0.15</v>
      </c>
      <c r="M10" s="17">
        <f t="shared" si="1"/>
        <v>0.15</v>
      </c>
      <c r="N10" s="17">
        <f t="shared" si="1"/>
        <v>0.15</v>
      </c>
      <c r="O10" s="17">
        <f t="shared" si="1"/>
        <v>0.15</v>
      </c>
      <c r="P10" s="26"/>
      <c r="Q10" s="30">
        <v>0.17</v>
      </c>
      <c r="R10" s="19">
        <f t="shared" si="3"/>
        <v>0.17</v>
      </c>
      <c r="S10" s="19">
        <f t="shared" si="4"/>
        <v>0.17</v>
      </c>
      <c r="T10" s="19">
        <f t="shared" si="4"/>
        <v>0.17</v>
      </c>
      <c r="V10" s="30">
        <v>0.18</v>
      </c>
      <c r="W10" s="19">
        <f t="shared" si="5"/>
        <v>0.18</v>
      </c>
      <c r="X10" s="19">
        <f t="shared" si="6"/>
        <v>0.18</v>
      </c>
      <c r="Y10" s="19">
        <f t="shared" si="6"/>
        <v>0.18</v>
      </c>
    </row>
    <row r="11" spans="1:26">
      <c r="B11" s="2"/>
      <c r="C11" s="2" t="s">
        <v>5</v>
      </c>
      <c r="D11" s="5">
        <v>0.1</v>
      </c>
      <c r="E11" s="18">
        <v>0.09</v>
      </c>
      <c r="F11" s="18">
        <v>0.05</v>
      </c>
      <c r="G11" s="17">
        <f t="shared" si="2"/>
        <v>0.05</v>
      </c>
      <c r="H11" s="17">
        <f t="shared" si="1"/>
        <v>0.05</v>
      </c>
      <c r="I11" s="17">
        <f t="shared" si="1"/>
        <v>0.05</v>
      </c>
      <c r="J11" s="17">
        <f t="shared" si="1"/>
        <v>0.05</v>
      </c>
      <c r="K11" s="17">
        <f t="shared" si="1"/>
        <v>0.05</v>
      </c>
      <c r="L11" s="17">
        <f t="shared" si="1"/>
        <v>0.05</v>
      </c>
      <c r="M11" s="17">
        <f t="shared" si="1"/>
        <v>0.05</v>
      </c>
      <c r="N11" s="17">
        <f t="shared" si="1"/>
        <v>0.05</v>
      </c>
      <c r="O11" s="17">
        <f t="shared" si="1"/>
        <v>0.05</v>
      </c>
      <c r="P11" s="26"/>
      <c r="Q11" s="19">
        <f t="shared" si="4"/>
        <v>0.05</v>
      </c>
      <c r="R11" s="19">
        <f t="shared" si="3"/>
        <v>0.05</v>
      </c>
      <c r="S11" s="19">
        <f t="shared" si="4"/>
        <v>0.05</v>
      </c>
      <c r="T11" s="19">
        <f t="shared" si="4"/>
        <v>0.05</v>
      </c>
      <c r="V11" s="19">
        <f t="shared" ref="V11" si="7">T11</f>
        <v>0.05</v>
      </c>
      <c r="W11" s="19">
        <f t="shared" si="5"/>
        <v>0.05</v>
      </c>
      <c r="X11" s="19">
        <f t="shared" si="6"/>
        <v>0.05</v>
      </c>
      <c r="Y11" s="19">
        <f t="shared" si="6"/>
        <v>0.05</v>
      </c>
    </row>
    <row r="12" spans="1:26" s="27" customFormat="1">
      <c r="C12" s="27" t="s">
        <v>11</v>
      </c>
      <c r="D12" s="25">
        <f>SUM(D8:D11)</f>
        <v>0.6</v>
      </c>
      <c r="E12" s="25">
        <f>SUM(E8:E11)</f>
        <v>0.59</v>
      </c>
      <c r="F12" s="25">
        <f>SUM(F8:F11)</f>
        <v>0.55000000000000004</v>
      </c>
      <c r="G12" s="25">
        <f>SUM(G8:G11)</f>
        <v>0.55000000000000004</v>
      </c>
      <c r="H12" s="25">
        <f t="shared" ref="H12:O12" si="8">SUM(H8:H11)</f>
        <v>0.55000000000000004</v>
      </c>
      <c r="I12" s="25">
        <f t="shared" si="8"/>
        <v>0.55000000000000004</v>
      </c>
      <c r="J12" s="25">
        <f t="shared" si="8"/>
        <v>0.55000000000000004</v>
      </c>
      <c r="K12" s="25">
        <f t="shared" si="8"/>
        <v>0.55000000000000004</v>
      </c>
      <c r="L12" s="25">
        <f t="shared" si="8"/>
        <v>0.55000000000000004</v>
      </c>
      <c r="M12" s="25">
        <f t="shared" si="8"/>
        <v>0.55000000000000004</v>
      </c>
      <c r="N12" s="25">
        <f t="shared" si="8"/>
        <v>0.55000000000000004</v>
      </c>
      <c r="O12" s="25">
        <f t="shared" si="8"/>
        <v>0.55000000000000004</v>
      </c>
      <c r="P12" s="38"/>
      <c r="Q12" s="25">
        <f>SUM(Q8:Q11)</f>
        <v>0.58000000000000007</v>
      </c>
      <c r="R12" s="25">
        <f t="shared" si="3"/>
        <v>0.58000000000000007</v>
      </c>
      <c r="S12" s="25">
        <f t="shared" si="4"/>
        <v>0.58000000000000007</v>
      </c>
      <c r="T12" s="25">
        <f t="shared" si="4"/>
        <v>0.58000000000000007</v>
      </c>
      <c r="V12" s="25">
        <f>SUM(V8:V11)</f>
        <v>0.59000000000000008</v>
      </c>
      <c r="W12" s="25">
        <f t="shared" ref="W12:Y12" si="9">SUM(W8:W11)</f>
        <v>0.59000000000000008</v>
      </c>
      <c r="X12" s="25">
        <f t="shared" si="9"/>
        <v>0.59000000000000008</v>
      </c>
      <c r="Y12" s="25">
        <f t="shared" si="9"/>
        <v>0.59000000000000008</v>
      </c>
    </row>
    <row r="13" spans="1:26">
      <c r="D13" s="3"/>
      <c r="E13" s="3"/>
      <c r="F13" s="3"/>
      <c r="G13" s="3"/>
      <c r="U13" s="29"/>
      <c r="Z13" s="29"/>
    </row>
    <row r="14" spans="1:26">
      <c r="A14" s="13" t="s">
        <v>13</v>
      </c>
      <c r="B14" s="13"/>
      <c r="C14" s="13"/>
    </row>
    <row r="16" spans="1:26">
      <c r="A16" s="2"/>
      <c r="B16" s="2"/>
      <c r="C16" s="10" t="s">
        <v>31</v>
      </c>
      <c r="D16" s="7">
        <v>0</v>
      </c>
      <c r="E16" s="7">
        <v>0</v>
      </c>
      <c r="F16" s="7">
        <v>0</v>
      </c>
      <c r="G16" s="7">
        <v>1000</v>
      </c>
      <c r="H16" s="3">
        <f>G16</f>
        <v>1000</v>
      </c>
      <c r="I16" s="3">
        <f t="shared" ref="I16:O16" si="10">H16</f>
        <v>1000</v>
      </c>
      <c r="J16" s="3">
        <f t="shared" si="10"/>
        <v>1000</v>
      </c>
      <c r="K16" s="3">
        <f t="shared" si="10"/>
        <v>1000</v>
      </c>
      <c r="L16" s="3">
        <f t="shared" si="10"/>
        <v>1000</v>
      </c>
      <c r="M16" s="3">
        <f t="shared" si="10"/>
        <v>1000</v>
      </c>
      <c r="N16" s="3">
        <f t="shared" si="10"/>
        <v>1000</v>
      </c>
      <c r="O16" s="3">
        <f t="shared" si="10"/>
        <v>1000</v>
      </c>
      <c r="Q16" s="7">
        <v>1200</v>
      </c>
      <c r="R16" s="7">
        <v>1200</v>
      </c>
      <c r="S16" s="7">
        <v>1200</v>
      </c>
      <c r="T16" s="7">
        <v>1200</v>
      </c>
      <c r="V16" s="7">
        <v>1350</v>
      </c>
      <c r="W16" s="7">
        <v>1350</v>
      </c>
      <c r="X16" s="7">
        <v>1500</v>
      </c>
      <c r="Y16" s="7">
        <v>1350</v>
      </c>
    </row>
    <row r="17" spans="1:7">
      <c r="D17" s="7"/>
      <c r="E17" s="7"/>
      <c r="F17" s="7"/>
      <c r="G17" s="7"/>
    </row>
    <row r="19" spans="1:7">
      <c r="A19" s="2"/>
      <c r="B19" s="2"/>
    </row>
  </sheetData>
  <mergeCells count="3">
    <mergeCell ref="A1:D1"/>
    <mergeCell ref="A4:C4"/>
    <mergeCell ref="A14:C1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="150" zoomScaleNormal="150" zoomScalePageLayoutView="150" workbookViewId="0">
      <pane xSplit="3" ySplit="3" topLeftCell="D4" activePane="bottomRight" state="frozenSplit"/>
      <selection pane="bottomLeft" activeCell="A4" sqref="A4"/>
      <selection pane="topRight" activeCell="D1" sqref="D1"/>
      <selection pane="bottomRight" sqref="A1:D1"/>
    </sheetView>
  </sheetViews>
  <sheetFormatPr baseColWidth="10" defaultRowHeight="15" outlineLevelCol="2" x14ac:dyDescent="0"/>
  <cols>
    <col min="1" max="2" width="2.6640625" style="10" customWidth="1"/>
    <col min="3" max="3" width="15.83203125" style="10" customWidth="1"/>
    <col min="4" max="14" width="10.83203125" style="10" customWidth="1" outlineLevel="2"/>
    <col min="15" max="15" width="11.5" style="10" customWidth="1" outlineLevel="2"/>
    <col min="16" max="16" width="10.83203125" style="27"/>
    <col min="17" max="20" width="10.83203125" style="10" outlineLevel="1"/>
    <col min="21" max="21" width="10.83203125" style="10"/>
    <col min="22" max="25" width="10.83203125" style="10" outlineLevel="1"/>
    <col min="26" max="16384" width="10.83203125" style="10"/>
  </cols>
  <sheetData>
    <row r="1" spans="1:26">
      <c r="A1" s="15" t="s">
        <v>0</v>
      </c>
      <c r="B1" s="15"/>
      <c r="C1" s="15"/>
      <c r="D1" s="15"/>
    </row>
    <row r="3" spans="1:26" s="1" customFormat="1">
      <c r="D3" s="1" t="s">
        <v>1</v>
      </c>
      <c r="E3" s="1" t="s">
        <v>25</v>
      </c>
      <c r="F3" s="1" t="s">
        <v>27</v>
      </c>
      <c r="G3" s="1" t="s">
        <v>28</v>
      </c>
      <c r="H3" s="1" t="s">
        <v>32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37</v>
      </c>
      <c r="N3" s="1" t="s">
        <v>38</v>
      </c>
      <c r="O3" s="1" t="s">
        <v>39</v>
      </c>
      <c r="P3" s="28" t="s">
        <v>40</v>
      </c>
      <c r="Q3" s="1" t="s">
        <v>41</v>
      </c>
      <c r="R3" s="1" t="s">
        <v>42</v>
      </c>
      <c r="S3" s="1" t="s">
        <v>43</v>
      </c>
      <c r="T3" s="1" t="s">
        <v>44</v>
      </c>
      <c r="U3" s="1" t="s">
        <v>45</v>
      </c>
      <c r="V3" s="1" t="s">
        <v>41</v>
      </c>
      <c r="W3" s="1" t="s">
        <v>42</v>
      </c>
      <c r="X3" s="1" t="s">
        <v>43</v>
      </c>
      <c r="Y3" s="1" t="s">
        <v>44</v>
      </c>
      <c r="Z3" s="1" t="s">
        <v>46</v>
      </c>
    </row>
    <row r="4" spans="1:26">
      <c r="A4" s="14" t="s">
        <v>2</v>
      </c>
      <c r="B4" s="14"/>
      <c r="C4" s="14"/>
    </row>
    <row r="5" spans="1:26">
      <c r="A5" s="9"/>
      <c r="B5" s="9"/>
    </row>
    <row r="6" spans="1:26">
      <c r="C6" s="10" t="s">
        <v>3</v>
      </c>
      <c r="D6" s="6">
        <v>1000</v>
      </c>
      <c r="E6" s="6">
        <v>1200</v>
      </c>
      <c r="F6" s="6">
        <v>2500</v>
      </c>
      <c r="G6" s="6">
        <v>10000</v>
      </c>
      <c r="H6" s="6">
        <v>12000</v>
      </c>
      <c r="I6" s="6">
        <v>15000</v>
      </c>
      <c r="J6" s="6">
        <v>20000</v>
      </c>
      <c r="K6" s="6">
        <v>25000</v>
      </c>
      <c r="L6" s="6">
        <v>35000</v>
      </c>
      <c r="M6" s="6">
        <v>50000</v>
      </c>
      <c r="N6" s="6">
        <v>75000</v>
      </c>
      <c r="O6" s="6">
        <v>100000</v>
      </c>
      <c r="P6" s="24">
        <f>SUM(D6:O6)</f>
        <v>346700</v>
      </c>
      <c r="Q6" s="6">
        <v>60000</v>
      </c>
      <c r="R6" s="6">
        <v>300000</v>
      </c>
      <c r="S6" s="6">
        <v>400000</v>
      </c>
      <c r="T6" s="6">
        <v>250000</v>
      </c>
      <c r="U6" s="24">
        <f>SUM(Q6:T6)</f>
        <v>1010000</v>
      </c>
      <c r="V6" s="6">
        <v>200000</v>
      </c>
      <c r="W6" s="6">
        <v>400000</v>
      </c>
      <c r="X6" s="6">
        <v>500000</v>
      </c>
      <c r="Y6" s="6">
        <v>400000</v>
      </c>
      <c r="Z6" s="24">
        <f>SUM(V6:Y6)</f>
        <v>1500000</v>
      </c>
    </row>
    <row r="7" spans="1:26" s="37" customFormat="1">
      <c r="C7" s="27" t="s">
        <v>6</v>
      </c>
      <c r="D7" s="17">
        <f>Assumptions!D6</f>
        <v>1</v>
      </c>
      <c r="E7" s="17">
        <f>Assumptions!E6</f>
        <v>1</v>
      </c>
      <c r="F7" s="17">
        <f>Assumptions!F6</f>
        <v>0.75</v>
      </c>
      <c r="G7" s="17">
        <f>Assumptions!G6</f>
        <v>0.75</v>
      </c>
      <c r="H7" s="17">
        <f>Assumptions!H6</f>
        <v>0.75</v>
      </c>
      <c r="I7" s="17">
        <f>Assumptions!I6</f>
        <v>0.75</v>
      </c>
      <c r="J7" s="17">
        <f>Assumptions!J6</f>
        <v>0.75</v>
      </c>
      <c r="K7" s="17">
        <f>Assumptions!K6</f>
        <v>0.75</v>
      </c>
      <c r="L7" s="17">
        <f>Assumptions!L6</f>
        <v>0.75</v>
      </c>
      <c r="M7" s="17">
        <f>Assumptions!M6</f>
        <v>0.75</v>
      </c>
      <c r="N7" s="17">
        <f>Assumptions!N6</f>
        <v>0.75</v>
      </c>
      <c r="O7" s="17">
        <f>Assumptions!O6</f>
        <v>0.75</v>
      </c>
      <c r="P7" s="26"/>
      <c r="Q7" s="17">
        <f>Assumptions!Q6</f>
        <v>0.75</v>
      </c>
      <c r="R7" s="17">
        <f>Assumptions!R6</f>
        <v>0.75</v>
      </c>
      <c r="S7" s="17">
        <f>Assumptions!S6</f>
        <v>0.76</v>
      </c>
      <c r="T7" s="17">
        <f>Assumptions!T6</f>
        <v>0.76</v>
      </c>
      <c r="V7" s="17">
        <f>Assumptions!V6</f>
        <v>0.77</v>
      </c>
      <c r="W7" s="17">
        <f>Assumptions!W6</f>
        <v>0.77</v>
      </c>
      <c r="X7" s="17">
        <f>Assumptions!X6</f>
        <v>0.77</v>
      </c>
      <c r="Y7" s="17">
        <f>Assumptions!Y6</f>
        <v>0.77</v>
      </c>
    </row>
    <row r="8" spans="1:26">
      <c r="B8" s="12" t="s">
        <v>7</v>
      </c>
      <c r="C8" s="12"/>
      <c r="D8" s="8">
        <f>D6*D7</f>
        <v>1000</v>
      </c>
      <c r="E8" s="8">
        <f>E6*E7</f>
        <v>1200</v>
      </c>
      <c r="F8" s="8">
        <f>F6*F7</f>
        <v>1875</v>
      </c>
      <c r="G8" s="8">
        <f>G6*G7</f>
        <v>7500</v>
      </c>
      <c r="H8" s="8">
        <f t="shared" ref="H8:O8" si="0">H6*H7</f>
        <v>9000</v>
      </c>
      <c r="I8" s="8">
        <f t="shared" si="0"/>
        <v>11250</v>
      </c>
      <c r="J8" s="8">
        <f t="shared" si="0"/>
        <v>15000</v>
      </c>
      <c r="K8" s="8">
        <f t="shared" si="0"/>
        <v>18750</v>
      </c>
      <c r="L8" s="8">
        <f t="shared" si="0"/>
        <v>26250</v>
      </c>
      <c r="M8" s="8">
        <f t="shared" si="0"/>
        <v>37500</v>
      </c>
      <c r="N8" s="8">
        <f t="shared" si="0"/>
        <v>56250</v>
      </c>
      <c r="O8" s="8">
        <f t="shared" si="0"/>
        <v>75000</v>
      </c>
      <c r="P8" s="11">
        <f>SUM(D8:O8)</f>
        <v>260575</v>
      </c>
      <c r="Q8" s="8">
        <f t="shared" ref="Q8:T8" si="1">Q6*Q7</f>
        <v>45000</v>
      </c>
      <c r="R8" s="8">
        <f t="shared" si="1"/>
        <v>225000</v>
      </c>
      <c r="S8" s="8">
        <f t="shared" si="1"/>
        <v>304000</v>
      </c>
      <c r="T8" s="8">
        <f t="shared" si="1"/>
        <v>190000</v>
      </c>
      <c r="U8" s="11">
        <f>SUM(Q8:T8)</f>
        <v>764000</v>
      </c>
      <c r="V8" s="8">
        <f t="shared" ref="V8:Y8" si="2">V6*V7</f>
        <v>154000</v>
      </c>
      <c r="W8" s="8">
        <f t="shared" si="2"/>
        <v>308000</v>
      </c>
      <c r="X8" s="8">
        <f t="shared" si="2"/>
        <v>385000</v>
      </c>
      <c r="Y8" s="8">
        <f t="shared" si="2"/>
        <v>308000</v>
      </c>
      <c r="Z8" s="11">
        <f>SUM(V8:Y8)</f>
        <v>1155000</v>
      </c>
    </row>
    <row r="9" spans="1:26">
      <c r="C9" s="10" t="s">
        <v>11</v>
      </c>
      <c r="D9" s="19">
        <f>Assumptions!D12</f>
        <v>0.6</v>
      </c>
      <c r="E9" s="19">
        <f>Assumptions!E12</f>
        <v>0.59</v>
      </c>
      <c r="F9" s="19">
        <f>Assumptions!F12</f>
        <v>0.55000000000000004</v>
      </c>
      <c r="G9" s="19">
        <f>Assumptions!G12</f>
        <v>0.55000000000000004</v>
      </c>
      <c r="H9" s="19">
        <f>Assumptions!H12</f>
        <v>0.55000000000000004</v>
      </c>
      <c r="I9" s="19">
        <f>Assumptions!I12</f>
        <v>0.55000000000000004</v>
      </c>
      <c r="J9" s="19">
        <f>Assumptions!J12</f>
        <v>0.55000000000000004</v>
      </c>
      <c r="K9" s="19">
        <f>Assumptions!K12</f>
        <v>0.55000000000000004</v>
      </c>
      <c r="L9" s="19">
        <f>Assumptions!L12</f>
        <v>0.55000000000000004</v>
      </c>
      <c r="M9" s="19">
        <f>Assumptions!M12</f>
        <v>0.55000000000000004</v>
      </c>
      <c r="N9" s="19">
        <f>Assumptions!N12</f>
        <v>0.55000000000000004</v>
      </c>
      <c r="O9" s="19">
        <f>Assumptions!O12</f>
        <v>0.55000000000000004</v>
      </c>
      <c r="P9" s="26"/>
      <c r="Q9" s="19">
        <f>Assumptions!Q12</f>
        <v>0.58000000000000007</v>
      </c>
      <c r="R9" s="19">
        <f>Assumptions!R12</f>
        <v>0.58000000000000007</v>
      </c>
      <c r="S9" s="19">
        <f>Assumptions!S12</f>
        <v>0.58000000000000007</v>
      </c>
      <c r="T9" s="19">
        <f>Assumptions!T12</f>
        <v>0.58000000000000007</v>
      </c>
      <c r="V9" s="19">
        <f>Assumptions!V12</f>
        <v>0.59000000000000008</v>
      </c>
      <c r="W9" s="19">
        <f>Assumptions!W12</f>
        <v>0.59000000000000008</v>
      </c>
      <c r="X9" s="19">
        <f>Assumptions!X12</f>
        <v>0.59000000000000008</v>
      </c>
      <c r="Y9" s="19">
        <f>Assumptions!Y12</f>
        <v>0.59000000000000008</v>
      </c>
    </row>
    <row r="10" spans="1:26">
      <c r="B10" s="12" t="s">
        <v>8</v>
      </c>
      <c r="C10" s="12"/>
      <c r="D10" s="8">
        <f>D6*D9</f>
        <v>600</v>
      </c>
      <c r="E10" s="8">
        <f>E6*E9</f>
        <v>708</v>
      </c>
      <c r="F10" s="8">
        <f>F6*F9</f>
        <v>1375</v>
      </c>
      <c r="G10" s="8">
        <f>G6*G9</f>
        <v>5500</v>
      </c>
      <c r="H10" s="8">
        <f>H6*H9</f>
        <v>6600.0000000000009</v>
      </c>
      <c r="I10" s="8">
        <f>I6*I9</f>
        <v>8250</v>
      </c>
      <c r="J10" s="8">
        <f>J6*J9</f>
        <v>11000</v>
      </c>
      <c r="K10" s="8">
        <f>K6*K9</f>
        <v>13750.000000000002</v>
      </c>
      <c r="L10" s="8">
        <f>L6*L9</f>
        <v>19250</v>
      </c>
      <c r="M10" s="8">
        <f>M6*M9</f>
        <v>27500.000000000004</v>
      </c>
      <c r="N10" s="8">
        <f>N6*N9</f>
        <v>41250</v>
      </c>
      <c r="O10" s="8">
        <f>O6*O9</f>
        <v>55000.000000000007</v>
      </c>
      <c r="P10" s="11">
        <f>SUM(D10:O10)</f>
        <v>190783</v>
      </c>
      <c r="Q10" s="8">
        <f>Q6*Q9</f>
        <v>34800.000000000007</v>
      </c>
      <c r="R10" s="8">
        <f>R6*R9</f>
        <v>174000.00000000003</v>
      </c>
      <c r="S10" s="8">
        <f>S6*S9</f>
        <v>232000.00000000003</v>
      </c>
      <c r="T10" s="8">
        <f>T6*T9</f>
        <v>145000.00000000003</v>
      </c>
      <c r="U10" s="11">
        <f>SUM(Q10:T10)</f>
        <v>585800.00000000012</v>
      </c>
      <c r="V10" s="8">
        <f>V6*V9</f>
        <v>118000.00000000001</v>
      </c>
      <c r="W10" s="8">
        <f>W6*W9</f>
        <v>236000.00000000003</v>
      </c>
      <c r="X10" s="8">
        <f>X6*X9</f>
        <v>295000.00000000006</v>
      </c>
      <c r="Y10" s="8">
        <f>Y6*Y9</f>
        <v>236000.00000000003</v>
      </c>
      <c r="Z10" s="11">
        <f>SUM(V10:Y10)</f>
        <v>885000.00000000012</v>
      </c>
    </row>
    <row r="11" spans="1:26">
      <c r="A11" s="2"/>
      <c r="B11" s="2"/>
    </row>
    <row r="12" spans="1:26">
      <c r="B12" s="14" t="s">
        <v>12</v>
      </c>
      <c r="C12" s="14"/>
      <c r="D12" s="11">
        <f>D8-D10</f>
        <v>400</v>
      </c>
      <c r="E12" s="11">
        <f>E8-E10</f>
        <v>492</v>
      </c>
      <c r="F12" s="11">
        <f>F8-F10</f>
        <v>500</v>
      </c>
      <c r="G12" s="11">
        <f>G8-G10</f>
        <v>2000</v>
      </c>
      <c r="H12" s="11">
        <f>H8-H10</f>
        <v>2399.9999999999991</v>
      </c>
      <c r="I12" s="11">
        <f>I8-I10</f>
        <v>3000</v>
      </c>
      <c r="J12" s="11">
        <f>J8-J10</f>
        <v>4000</v>
      </c>
      <c r="K12" s="11">
        <f>K8-K10</f>
        <v>4999.9999999999982</v>
      </c>
      <c r="L12" s="11">
        <f>L8-L10</f>
        <v>7000</v>
      </c>
      <c r="M12" s="11">
        <f>M8-M10</f>
        <v>9999.9999999999964</v>
      </c>
      <c r="N12" s="11">
        <f>N8-N10</f>
        <v>15000</v>
      </c>
      <c r="O12" s="11">
        <f>O8-O10</f>
        <v>19999.999999999993</v>
      </c>
      <c r="P12" s="11">
        <f>SUM(D12:O12)</f>
        <v>69792</v>
      </c>
      <c r="Q12" s="11">
        <f>Q8-Q10</f>
        <v>10199.999999999993</v>
      </c>
      <c r="R12" s="11">
        <f>R8-R10</f>
        <v>50999.999999999971</v>
      </c>
      <c r="S12" s="11">
        <f>S8-S10</f>
        <v>71999.999999999971</v>
      </c>
      <c r="T12" s="11">
        <f>T8-T10</f>
        <v>44999.999999999971</v>
      </c>
      <c r="U12" s="11">
        <f>SUM(Q12:T12)</f>
        <v>178199.99999999991</v>
      </c>
      <c r="V12" s="11">
        <f>V8-V10</f>
        <v>35999.999999999985</v>
      </c>
      <c r="W12" s="11">
        <f>W8-W10</f>
        <v>71999.999999999971</v>
      </c>
      <c r="X12" s="11">
        <f>X8-X10</f>
        <v>89999.999999999942</v>
      </c>
      <c r="Y12" s="11">
        <f>Y8-Y10</f>
        <v>71999.999999999971</v>
      </c>
      <c r="Z12" s="11">
        <f>SUM(V12:Y12)</f>
        <v>269999.99999999988</v>
      </c>
    </row>
    <row r="13" spans="1:26">
      <c r="D13" s="3"/>
      <c r="E13" s="3"/>
      <c r="F13" s="3"/>
      <c r="G13" s="3"/>
      <c r="U13" s="29">
        <f>U8-U10</f>
        <v>178199.99999999988</v>
      </c>
      <c r="Z13" s="29">
        <f>Z8-Z10</f>
        <v>269999.99999999988</v>
      </c>
    </row>
    <row r="14" spans="1:26">
      <c r="A14" s="13" t="s">
        <v>13</v>
      </c>
      <c r="B14" s="13"/>
      <c r="C14" s="13"/>
    </row>
    <row r="16" spans="1:26">
      <c r="B16" s="12" t="s">
        <v>16</v>
      </c>
      <c r="C16" s="12"/>
      <c r="D16" s="3">
        <f>SUM(D17:D18)</f>
        <v>60</v>
      </c>
      <c r="E16" s="3">
        <f>SUM(E17:E18)</f>
        <v>60</v>
      </c>
      <c r="F16" s="3">
        <f>SUM(F17:F19)</f>
        <v>1100</v>
      </c>
      <c r="G16" s="3">
        <f>SUM(G17:G19)</f>
        <v>1500</v>
      </c>
      <c r="H16" s="3">
        <f t="shared" ref="H16:O16" si="3">SUM(H17:H19)</f>
        <v>1000</v>
      </c>
      <c r="I16" s="3">
        <f t="shared" si="3"/>
        <v>1100</v>
      </c>
      <c r="J16" s="3">
        <f t="shared" si="3"/>
        <v>1700</v>
      </c>
      <c r="K16" s="3">
        <f t="shared" si="3"/>
        <v>1400</v>
      </c>
      <c r="L16" s="3">
        <f t="shared" si="3"/>
        <v>2100</v>
      </c>
      <c r="M16" s="3">
        <f t="shared" si="3"/>
        <v>1800</v>
      </c>
      <c r="N16" s="3">
        <f t="shared" si="3"/>
        <v>2750</v>
      </c>
      <c r="O16" s="3">
        <f t="shared" si="3"/>
        <v>2000</v>
      </c>
      <c r="P16" s="11">
        <f>SUM(D16:O16)</f>
        <v>16570</v>
      </c>
      <c r="Q16" s="3">
        <f t="shared" ref="Q16:T16" si="4">SUM(Q17:Q19)</f>
        <v>0</v>
      </c>
      <c r="R16" s="3">
        <f t="shared" si="4"/>
        <v>2500</v>
      </c>
      <c r="S16" s="3">
        <f t="shared" si="4"/>
        <v>2500</v>
      </c>
      <c r="T16" s="3">
        <f t="shared" si="4"/>
        <v>2500</v>
      </c>
      <c r="U16" s="11">
        <f>SUM(Q16:T16)</f>
        <v>7500</v>
      </c>
      <c r="V16" s="3">
        <f t="shared" ref="V16:Y16" si="5">SUM(V17:V19)</f>
        <v>0</v>
      </c>
      <c r="W16" s="3">
        <f t="shared" si="5"/>
        <v>2500</v>
      </c>
      <c r="X16" s="3">
        <f t="shared" si="5"/>
        <v>3000</v>
      </c>
      <c r="Y16" s="3">
        <f t="shared" si="5"/>
        <v>3500</v>
      </c>
      <c r="Z16" s="11">
        <f>SUM(V16:Y16)</f>
        <v>9000</v>
      </c>
    </row>
    <row r="17" spans="1:26">
      <c r="B17" s="2"/>
      <c r="C17" s="2" t="s">
        <v>15</v>
      </c>
      <c r="D17" s="7">
        <v>10</v>
      </c>
      <c r="E17" s="7">
        <v>0</v>
      </c>
      <c r="F17" s="7">
        <v>100</v>
      </c>
      <c r="G17" s="7">
        <v>500</v>
      </c>
      <c r="H17" s="7">
        <v>0</v>
      </c>
      <c r="I17" s="7">
        <v>0</v>
      </c>
      <c r="J17" s="7">
        <v>500</v>
      </c>
      <c r="K17" s="7">
        <v>0</v>
      </c>
      <c r="L17" s="7">
        <v>500</v>
      </c>
      <c r="M17" s="7">
        <v>0</v>
      </c>
      <c r="N17" s="7">
        <v>750</v>
      </c>
      <c r="O17" s="7">
        <v>0</v>
      </c>
      <c r="Q17" s="7">
        <v>0</v>
      </c>
      <c r="R17" s="7">
        <v>0</v>
      </c>
      <c r="S17" s="7">
        <v>0</v>
      </c>
      <c r="T17" s="7">
        <v>0</v>
      </c>
      <c r="V17" s="7">
        <v>0</v>
      </c>
      <c r="W17" s="7">
        <v>0</v>
      </c>
      <c r="X17" s="7">
        <v>0</v>
      </c>
      <c r="Y17" s="7">
        <v>0</v>
      </c>
    </row>
    <row r="18" spans="1:26">
      <c r="C18" s="10" t="s">
        <v>17</v>
      </c>
      <c r="D18" s="7">
        <v>50</v>
      </c>
      <c r="E18" s="7">
        <v>60</v>
      </c>
      <c r="F18" s="7">
        <v>500</v>
      </c>
      <c r="G18" s="7">
        <v>1000</v>
      </c>
      <c r="H18" s="7">
        <v>1000</v>
      </c>
      <c r="I18" s="7">
        <v>1100</v>
      </c>
      <c r="J18" s="7">
        <v>1200</v>
      </c>
      <c r="K18" s="7">
        <v>1400</v>
      </c>
      <c r="L18" s="7">
        <v>1600</v>
      </c>
      <c r="M18" s="7">
        <v>1800</v>
      </c>
      <c r="N18" s="7">
        <v>2000</v>
      </c>
      <c r="O18" s="7">
        <v>2000</v>
      </c>
      <c r="Q18" s="7">
        <v>0</v>
      </c>
      <c r="R18" s="7">
        <v>2000</v>
      </c>
      <c r="S18" s="7">
        <v>2000</v>
      </c>
      <c r="T18" s="7">
        <v>2000</v>
      </c>
      <c r="V18" s="7">
        <v>0</v>
      </c>
      <c r="W18" s="7">
        <v>2000</v>
      </c>
      <c r="X18" s="7">
        <v>2000</v>
      </c>
      <c r="Y18" s="7">
        <v>2000</v>
      </c>
    </row>
    <row r="19" spans="1:26">
      <c r="C19" s="10" t="s">
        <v>26</v>
      </c>
      <c r="D19" s="7">
        <v>0</v>
      </c>
      <c r="E19" s="7">
        <v>0</v>
      </c>
      <c r="F19" s="7">
        <v>500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Q19" s="7">
        <v>0</v>
      </c>
      <c r="R19" s="7">
        <v>500</v>
      </c>
      <c r="S19" s="7">
        <v>500</v>
      </c>
      <c r="T19" s="7">
        <v>500</v>
      </c>
      <c r="V19" s="7">
        <v>0</v>
      </c>
      <c r="W19" s="7">
        <v>500</v>
      </c>
      <c r="X19" s="7">
        <v>1000</v>
      </c>
      <c r="Y19" s="7">
        <v>1500</v>
      </c>
    </row>
    <row r="20" spans="1:26">
      <c r="B20" s="12" t="s">
        <v>18</v>
      </c>
      <c r="C20" s="12"/>
      <c r="D20" s="3">
        <f>SUM(D21:D22)</f>
        <v>20</v>
      </c>
      <c r="E20" s="3">
        <f>SUM(E21:E22)</f>
        <v>0</v>
      </c>
      <c r="F20" s="3">
        <f>SUM(F21:F22)</f>
        <v>40</v>
      </c>
      <c r="G20" s="3">
        <f>SUM(G21:G22)</f>
        <v>50</v>
      </c>
      <c r="H20" s="3">
        <f t="shared" ref="H20:O20" si="6">SUM(H21:H22)</f>
        <v>60</v>
      </c>
      <c r="I20" s="3">
        <f t="shared" si="6"/>
        <v>60</v>
      </c>
      <c r="J20" s="3">
        <f t="shared" si="6"/>
        <v>110</v>
      </c>
      <c r="K20" s="3">
        <f t="shared" si="6"/>
        <v>110</v>
      </c>
      <c r="L20" s="3">
        <f t="shared" si="6"/>
        <v>160</v>
      </c>
      <c r="M20" s="3">
        <f t="shared" si="6"/>
        <v>160</v>
      </c>
      <c r="N20" s="3">
        <f t="shared" si="6"/>
        <v>220</v>
      </c>
      <c r="O20" s="3">
        <f t="shared" si="6"/>
        <v>220</v>
      </c>
      <c r="P20" s="11">
        <f>SUM(D20:O20)</f>
        <v>1210</v>
      </c>
      <c r="Q20" s="3">
        <f t="shared" ref="Q20:T20" si="7">SUM(Q21:Q22)</f>
        <v>0</v>
      </c>
      <c r="R20" s="3">
        <f t="shared" si="7"/>
        <v>330</v>
      </c>
      <c r="S20" s="3">
        <f t="shared" si="7"/>
        <v>330</v>
      </c>
      <c r="T20" s="3">
        <f t="shared" si="7"/>
        <v>330</v>
      </c>
      <c r="U20" s="11">
        <f>SUM(Q20:T20)</f>
        <v>990</v>
      </c>
      <c r="V20" s="3">
        <f t="shared" ref="V20:Y20" si="8">SUM(V21:V22)</f>
        <v>0</v>
      </c>
      <c r="W20" s="3">
        <f t="shared" si="8"/>
        <v>330</v>
      </c>
      <c r="X20" s="3">
        <f t="shared" si="8"/>
        <v>330</v>
      </c>
      <c r="Y20" s="3">
        <f t="shared" si="8"/>
        <v>330</v>
      </c>
      <c r="Z20" s="11">
        <f>SUM(V20:Y20)</f>
        <v>990</v>
      </c>
    </row>
    <row r="21" spans="1:26">
      <c r="A21" s="2"/>
      <c r="B21" s="2"/>
      <c r="C21" s="10" t="s">
        <v>14</v>
      </c>
      <c r="D21" s="7">
        <v>15</v>
      </c>
      <c r="E21" s="7">
        <v>0</v>
      </c>
      <c r="F21" s="7">
        <v>30</v>
      </c>
      <c r="G21" s="7">
        <v>50</v>
      </c>
      <c r="H21" s="7">
        <v>50</v>
      </c>
      <c r="I21" s="7">
        <v>50</v>
      </c>
      <c r="J21" s="7">
        <v>100</v>
      </c>
      <c r="K21" s="7">
        <v>100</v>
      </c>
      <c r="L21" s="7">
        <v>150</v>
      </c>
      <c r="M21" s="7">
        <v>150</v>
      </c>
      <c r="N21" s="7">
        <v>200</v>
      </c>
      <c r="O21" s="7">
        <v>200</v>
      </c>
      <c r="Q21" s="7">
        <v>0</v>
      </c>
      <c r="R21" s="7">
        <v>300</v>
      </c>
      <c r="S21" s="7">
        <v>300</v>
      </c>
      <c r="T21" s="7">
        <v>300</v>
      </c>
      <c r="V21" s="7">
        <v>0</v>
      </c>
      <c r="W21" s="7">
        <v>300</v>
      </c>
      <c r="X21" s="7">
        <v>300</v>
      </c>
      <c r="Y21" s="7">
        <v>300</v>
      </c>
    </row>
    <row r="22" spans="1:26">
      <c r="C22" s="10" t="s">
        <v>19</v>
      </c>
      <c r="D22" s="7">
        <v>5</v>
      </c>
      <c r="E22" s="7">
        <v>0</v>
      </c>
      <c r="F22" s="7">
        <v>10</v>
      </c>
      <c r="G22" s="7">
        <v>0</v>
      </c>
      <c r="H22" s="7">
        <v>10</v>
      </c>
      <c r="I22" s="7">
        <v>10</v>
      </c>
      <c r="J22" s="7">
        <v>10</v>
      </c>
      <c r="K22" s="7">
        <v>10</v>
      </c>
      <c r="L22" s="7">
        <v>10</v>
      </c>
      <c r="M22" s="7">
        <v>10</v>
      </c>
      <c r="N22" s="7">
        <v>20</v>
      </c>
      <c r="O22" s="7">
        <v>20</v>
      </c>
      <c r="Q22" s="7">
        <v>0</v>
      </c>
      <c r="R22" s="7">
        <v>30</v>
      </c>
      <c r="S22" s="7">
        <v>30</v>
      </c>
      <c r="T22" s="7">
        <v>30</v>
      </c>
      <c r="V22" s="7">
        <v>0</v>
      </c>
      <c r="W22" s="7">
        <v>30</v>
      </c>
      <c r="X22" s="7">
        <v>30</v>
      </c>
      <c r="Y22" s="7">
        <v>30</v>
      </c>
    </row>
    <row r="23" spans="1:26">
      <c r="B23" s="12" t="s">
        <v>29</v>
      </c>
      <c r="C23" s="12"/>
      <c r="D23" s="3">
        <f>SUM(D26:D26)</f>
        <v>0</v>
      </c>
      <c r="E23" s="3">
        <f>SUM(E26:E26)</f>
        <v>0</v>
      </c>
      <c r="F23" s="3">
        <f>SUM(F26:F26)</f>
        <v>0</v>
      </c>
      <c r="G23" s="3">
        <f>G24*G25</f>
        <v>2000</v>
      </c>
      <c r="H23" s="3">
        <f t="shared" ref="H23:O23" si="9">H24*H25</f>
        <v>2000</v>
      </c>
      <c r="I23" s="3">
        <f t="shared" si="9"/>
        <v>3000</v>
      </c>
      <c r="J23" s="3">
        <f t="shared" si="9"/>
        <v>3000</v>
      </c>
      <c r="K23" s="3">
        <f t="shared" si="9"/>
        <v>3000</v>
      </c>
      <c r="L23" s="3">
        <f t="shared" si="9"/>
        <v>3000</v>
      </c>
      <c r="M23" s="3">
        <f t="shared" si="9"/>
        <v>3000</v>
      </c>
      <c r="N23" s="3">
        <f t="shared" si="9"/>
        <v>4000</v>
      </c>
      <c r="O23" s="3">
        <f t="shared" si="9"/>
        <v>4000</v>
      </c>
      <c r="P23" s="11">
        <f>SUM(D23:O23)</f>
        <v>27000</v>
      </c>
      <c r="Q23" s="3">
        <f>Q24*Q25*3</f>
        <v>18000</v>
      </c>
      <c r="R23" s="3">
        <f t="shared" ref="R23:T23" si="10">R24*R25*3</f>
        <v>21600</v>
      </c>
      <c r="S23" s="3">
        <f t="shared" si="10"/>
        <v>25200</v>
      </c>
      <c r="T23" s="3">
        <f t="shared" si="10"/>
        <v>18000</v>
      </c>
      <c r="U23" s="11">
        <f>SUM(Q23:T23)</f>
        <v>82800</v>
      </c>
      <c r="V23" s="3">
        <f>V24*V25*3</f>
        <v>24300</v>
      </c>
      <c r="W23" s="3">
        <f t="shared" ref="W23:Y23" si="11">W24*W25*3</f>
        <v>28350</v>
      </c>
      <c r="X23" s="3">
        <f t="shared" si="11"/>
        <v>40500</v>
      </c>
      <c r="Y23" s="3">
        <f t="shared" si="11"/>
        <v>28350</v>
      </c>
      <c r="Z23" s="11">
        <f>SUM(V23:Y23)</f>
        <v>121500</v>
      </c>
    </row>
    <row r="24" spans="1:26">
      <c r="A24" s="2"/>
      <c r="B24" s="2"/>
      <c r="C24" s="10" t="s">
        <v>30</v>
      </c>
      <c r="D24" s="6">
        <v>1</v>
      </c>
      <c r="E24" s="6">
        <v>1</v>
      </c>
      <c r="F24" s="6">
        <v>2</v>
      </c>
      <c r="G24" s="6">
        <v>2</v>
      </c>
      <c r="H24" s="6">
        <v>2</v>
      </c>
      <c r="I24" s="6">
        <v>3</v>
      </c>
      <c r="J24" s="6">
        <v>3</v>
      </c>
      <c r="K24" s="6">
        <v>3</v>
      </c>
      <c r="L24" s="6">
        <v>3</v>
      </c>
      <c r="M24" s="6">
        <v>3</v>
      </c>
      <c r="N24" s="6">
        <v>4</v>
      </c>
      <c r="O24" s="6">
        <v>4</v>
      </c>
      <c r="Q24" s="6">
        <v>5</v>
      </c>
      <c r="R24" s="6">
        <v>6</v>
      </c>
      <c r="S24" s="6">
        <v>7</v>
      </c>
      <c r="T24" s="6">
        <v>5</v>
      </c>
      <c r="V24" s="6">
        <v>6</v>
      </c>
      <c r="W24" s="6">
        <v>7</v>
      </c>
      <c r="X24" s="6">
        <v>9</v>
      </c>
      <c r="Y24" s="6">
        <v>7</v>
      </c>
    </row>
    <row r="25" spans="1:26" s="37" customFormat="1">
      <c r="A25" s="19"/>
      <c r="B25" s="19"/>
      <c r="C25" s="27" t="s">
        <v>47</v>
      </c>
      <c r="D25" s="39">
        <f>Assumptions!D16</f>
        <v>0</v>
      </c>
      <c r="E25" s="39">
        <f>Assumptions!E16</f>
        <v>0</v>
      </c>
      <c r="F25" s="39">
        <f>Assumptions!F16</f>
        <v>0</v>
      </c>
      <c r="G25" s="39">
        <f>Assumptions!G16</f>
        <v>1000</v>
      </c>
      <c r="H25" s="39">
        <f>Assumptions!H16</f>
        <v>1000</v>
      </c>
      <c r="I25" s="39">
        <f>Assumptions!I16</f>
        <v>1000</v>
      </c>
      <c r="J25" s="39">
        <f>Assumptions!J16</f>
        <v>1000</v>
      </c>
      <c r="K25" s="39">
        <f>Assumptions!K16</f>
        <v>1000</v>
      </c>
      <c r="L25" s="39">
        <f>Assumptions!L16</f>
        <v>1000</v>
      </c>
      <c r="M25" s="39">
        <f>Assumptions!M16</f>
        <v>1000</v>
      </c>
      <c r="N25" s="39">
        <f>Assumptions!N16</f>
        <v>1000</v>
      </c>
      <c r="O25" s="39">
        <f>Assumptions!O16</f>
        <v>1000</v>
      </c>
      <c r="Q25" s="39">
        <f>Assumptions!Q16</f>
        <v>1200</v>
      </c>
      <c r="R25" s="39">
        <f>Assumptions!R16</f>
        <v>1200</v>
      </c>
      <c r="S25" s="39">
        <f>Assumptions!S16</f>
        <v>1200</v>
      </c>
      <c r="T25" s="39">
        <f>Assumptions!T16</f>
        <v>1200</v>
      </c>
      <c r="V25" s="39">
        <f>Assumptions!V16</f>
        <v>1350</v>
      </c>
      <c r="W25" s="39">
        <f>Assumptions!W16</f>
        <v>1350</v>
      </c>
      <c r="X25" s="39">
        <f>Assumptions!X16</f>
        <v>1500</v>
      </c>
      <c r="Y25" s="39">
        <f>Assumptions!Y16</f>
        <v>1350</v>
      </c>
    </row>
    <row r="26" spans="1:26">
      <c r="D26" s="7"/>
      <c r="E26" s="7"/>
      <c r="F26" s="7"/>
      <c r="G26" s="7"/>
    </row>
    <row r="27" spans="1:26">
      <c r="B27" s="14" t="s">
        <v>24</v>
      </c>
      <c r="C27" s="14"/>
      <c r="D27" s="11">
        <f>D16+D20</f>
        <v>80</v>
      </c>
      <c r="E27" s="11">
        <f>E16+E20</f>
        <v>60</v>
      </c>
      <c r="F27" s="11">
        <f>F16+F20</f>
        <v>1140</v>
      </c>
      <c r="G27" s="11">
        <f>G16+G20+G23</f>
        <v>3550</v>
      </c>
      <c r="H27" s="11">
        <f t="shared" ref="H27:O27" si="12">H16+H20+H23</f>
        <v>3060</v>
      </c>
      <c r="I27" s="11">
        <f t="shared" si="12"/>
        <v>4160</v>
      </c>
      <c r="J27" s="11">
        <f t="shared" si="12"/>
        <v>4810</v>
      </c>
      <c r="K27" s="11">
        <f t="shared" si="12"/>
        <v>4510</v>
      </c>
      <c r="L27" s="11">
        <f t="shared" si="12"/>
        <v>5260</v>
      </c>
      <c r="M27" s="11">
        <f t="shared" si="12"/>
        <v>4960</v>
      </c>
      <c r="N27" s="11">
        <f t="shared" si="12"/>
        <v>6970</v>
      </c>
      <c r="O27" s="11">
        <f t="shared" si="12"/>
        <v>6220</v>
      </c>
      <c r="P27" s="11">
        <f>SUM(D27:O27)</f>
        <v>44780</v>
      </c>
      <c r="Q27" s="11">
        <f t="shared" ref="Q27:U27" si="13">Q16+Q20+Q23</f>
        <v>18000</v>
      </c>
      <c r="R27" s="11">
        <f t="shared" si="13"/>
        <v>24430</v>
      </c>
      <c r="S27" s="11">
        <f t="shared" si="13"/>
        <v>28030</v>
      </c>
      <c r="T27" s="11">
        <f t="shared" si="13"/>
        <v>20830</v>
      </c>
      <c r="U27" s="11">
        <f>SUM(Q27:T27)</f>
        <v>91290</v>
      </c>
      <c r="V27" s="11">
        <f t="shared" ref="V27:Z27" si="14">V16+V20+V23</f>
        <v>24300</v>
      </c>
      <c r="W27" s="11">
        <f t="shared" si="14"/>
        <v>31180</v>
      </c>
      <c r="X27" s="11">
        <f t="shared" si="14"/>
        <v>43830</v>
      </c>
      <c r="Y27" s="11">
        <f t="shared" si="14"/>
        <v>32180</v>
      </c>
      <c r="Z27" s="11">
        <f>SUM(V27:Y27)</f>
        <v>131490</v>
      </c>
    </row>
    <row r="29" spans="1:26">
      <c r="A29" s="13" t="s">
        <v>23</v>
      </c>
      <c r="B29" s="13"/>
      <c r="C29" s="13"/>
      <c r="D29" s="3">
        <f>D12-D27</f>
        <v>320</v>
      </c>
      <c r="E29" s="3">
        <f>E12-E27</f>
        <v>432</v>
      </c>
      <c r="F29" s="3">
        <f>F12-F27</f>
        <v>-640</v>
      </c>
      <c r="G29" s="3">
        <f>G12-G27</f>
        <v>-1550</v>
      </c>
      <c r="H29" s="3">
        <f t="shared" ref="H29:T29" si="15">H12-H27</f>
        <v>-660.00000000000091</v>
      </c>
      <c r="I29" s="3">
        <f t="shared" si="15"/>
        <v>-1160</v>
      </c>
      <c r="J29" s="3">
        <f t="shared" si="15"/>
        <v>-810</v>
      </c>
      <c r="K29" s="3">
        <f t="shared" si="15"/>
        <v>489.99999999999818</v>
      </c>
      <c r="L29" s="3">
        <f t="shared" si="15"/>
        <v>1740</v>
      </c>
      <c r="M29" s="3">
        <f t="shared" si="15"/>
        <v>5039.9999999999964</v>
      </c>
      <c r="N29" s="3">
        <f t="shared" si="15"/>
        <v>8030</v>
      </c>
      <c r="O29" s="3">
        <f t="shared" si="15"/>
        <v>13779.999999999993</v>
      </c>
      <c r="P29" s="11">
        <f t="shared" si="15"/>
        <v>25012</v>
      </c>
      <c r="Q29" s="3">
        <f t="shared" si="15"/>
        <v>-7800.0000000000073</v>
      </c>
      <c r="R29" s="3">
        <f t="shared" si="15"/>
        <v>26569.999999999971</v>
      </c>
      <c r="S29" s="3">
        <f t="shared" si="15"/>
        <v>43969.999999999971</v>
      </c>
      <c r="T29" s="3">
        <f t="shared" si="15"/>
        <v>24169.999999999971</v>
      </c>
      <c r="U29" s="11">
        <f>SUM(Q29:T29)</f>
        <v>86909.999999999913</v>
      </c>
      <c r="V29" s="3">
        <f t="shared" ref="V29:Z29" si="16">V12-V27</f>
        <v>11699.999999999985</v>
      </c>
      <c r="W29" s="3">
        <f t="shared" si="16"/>
        <v>40819.999999999971</v>
      </c>
      <c r="X29" s="3">
        <f t="shared" si="16"/>
        <v>46169.999999999942</v>
      </c>
      <c r="Y29" s="3">
        <f t="shared" si="16"/>
        <v>39819.999999999971</v>
      </c>
      <c r="Z29" s="11">
        <f>SUM(V29:Y29)</f>
        <v>138509.99999999988</v>
      </c>
    </row>
    <row r="30" spans="1:26">
      <c r="E30" s="8"/>
      <c r="F30" s="8"/>
      <c r="G30" s="8"/>
    </row>
    <row r="31" spans="1:26">
      <c r="A31" s="13" t="s">
        <v>20</v>
      </c>
      <c r="B31" s="13"/>
      <c r="C31" s="13"/>
      <c r="D31" s="8">
        <v>0</v>
      </c>
      <c r="E31" s="3">
        <v>0</v>
      </c>
      <c r="F31" s="3">
        <v>0</v>
      </c>
      <c r="G31" s="22">
        <v>2000</v>
      </c>
      <c r="H31" s="22">
        <v>2000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11">
        <f>SUM(D31:O31)</f>
        <v>4000</v>
      </c>
      <c r="Q31" s="3">
        <v>0</v>
      </c>
      <c r="R31" s="3">
        <v>0</v>
      </c>
      <c r="S31" s="3">
        <v>0</v>
      </c>
      <c r="T31" s="3">
        <v>0</v>
      </c>
      <c r="U31" s="11">
        <f>SUM(Q31:T31)</f>
        <v>0</v>
      </c>
      <c r="V31" s="3">
        <v>0</v>
      </c>
      <c r="W31" s="3">
        <v>0</v>
      </c>
      <c r="X31" s="3">
        <v>0</v>
      </c>
      <c r="Y31" s="3">
        <v>0</v>
      </c>
      <c r="Z31" s="11">
        <f>SUM(V31:Y31)</f>
        <v>0</v>
      </c>
    </row>
    <row r="32" spans="1:26">
      <c r="A32" s="13" t="s">
        <v>22</v>
      </c>
      <c r="B32" s="13"/>
      <c r="C32" s="13"/>
      <c r="D32" s="8">
        <v>0</v>
      </c>
      <c r="E32" s="3">
        <v>0</v>
      </c>
      <c r="F32" s="3">
        <v>0</v>
      </c>
      <c r="G32" s="20">
        <v>0</v>
      </c>
      <c r="H32" s="20">
        <v>0</v>
      </c>
      <c r="I32" s="20">
        <v>0</v>
      </c>
      <c r="J32" s="22">
        <v>500</v>
      </c>
      <c r="K32" s="22">
        <v>-100</v>
      </c>
      <c r="L32" s="22">
        <v>-200</v>
      </c>
      <c r="M32" s="22">
        <v>-200</v>
      </c>
      <c r="N32" s="20">
        <v>0</v>
      </c>
      <c r="O32" s="20">
        <v>0</v>
      </c>
      <c r="P32" s="11">
        <f>SUM(D32:O32)</f>
        <v>0</v>
      </c>
      <c r="Q32" s="20">
        <v>0</v>
      </c>
      <c r="R32" s="20">
        <v>0</v>
      </c>
      <c r="S32" s="20">
        <v>0</v>
      </c>
      <c r="T32" s="20">
        <v>0</v>
      </c>
      <c r="U32" s="11">
        <f>SUM(Q32:T32)</f>
        <v>0</v>
      </c>
      <c r="V32" s="20">
        <v>0</v>
      </c>
      <c r="W32" s="20">
        <v>0</v>
      </c>
      <c r="X32" s="20">
        <v>0</v>
      </c>
      <c r="Y32" s="20">
        <v>0</v>
      </c>
      <c r="Z32" s="11">
        <f>SUM(V32:Y32)</f>
        <v>0</v>
      </c>
    </row>
    <row r="33" spans="1:26">
      <c r="A33" s="2"/>
      <c r="B33" s="2"/>
      <c r="G33" s="21"/>
    </row>
    <row r="34" spans="1:26">
      <c r="A34" s="13" t="s">
        <v>21</v>
      </c>
      <c r="B34" s="13"/>
      <c r="C34" s="13"/>
      <c r="D34" s="3">
        <f>D29+D31+D32</f>
        <v>320</v>
      </c>
      <c r="E34" s="3">
        <f>D34+(E29+E31+E32)</f>
        <v>752</v>
      </c>
      <c r="F34" s="3">
        <f>E34+(F29+F31+F32)</f>
        <v>112</v>
      </c>
      <c r="G34" s="3">
        <f>F34+(G29+G31+G32)</f>
        <v>562</v>
      </c>
      <c r="H34" s="3">
        <f t="shared" ref="H34:O34" si="17">G34+(H29+H31+H32)</f>
        <v>1901.9999999999991</v>
      </c>
      <c r="I34" s="3">
        <f t="shared" si="17"/>
        <v>741.99999999999909</v>
      </c>
      <c r="J34" s="3">
        <f t="shared" si="17"/>
        <v>431.99999999999909</v>
      </c>
      <c r="K34" s="3">
        <f t="shared" si="17"/>
        <v>821.99999999999727</v>
      </c>
      <c r="L34" s="3">
        <f t="shared" si="17"/>
        <v>2361.9999999999973</v>
      </c>
      <c r="M34" s="3">
        <f t="shared" si="17"/>
        <v>7201.9999999999936</v>
      </c>
      <c r="N34" s="3">
        <f t="shared" si="17"/>
        <v>15231.999999999993</v>
      </c>
      <c r="O34" s="3">
        <f t="shared" si="17"/>
        <v>29011.999999999985</v>
      </c>
      <c r="P34" s="11">
        <f>O34</f>
        <v>29011.999999999985</v>
      </c>
      <c r="Q34" s="3">
        <f t="shared" ref="Q34:U34" si="18">P34+(Q29+Q31+Q32)</f>
        <v>21211.999999999978</v>
      </c>
      <c r="R34" s="3">
        <f t="shared" si="18"/>
        <v>47781.999999999949</v>
      </c>
      <c r="S34" s="3">
        <f t="shared" si="18"/>
        <v>91751.999999999913</v>
      </c>
      <c r="T34" s="3">
        <f t="shared" si="18"/>
        <v>115921.99999999988</v>
      </c>
      <c r="U34" s="11">
        <f>T34</f>
        <v>115921.99999999988</v>
      </c>
      <c r="V34" s="3">
        <f t="shared" ref="V34:Z34" si="19">U34+(V29+V31+V32)</f>
        <v>127621.99999999987</v>
      </c>
      <c r="W34" s="3">
        <f t="shared" si="19"/>
        <v>168441.99999999983</v>
      </c>
      <c r="X34" s="3">
        <f t="shared" si="19"/>
        <v>214611.99999999977</v>
      </c>
      <c r="Y34" s="3">
        <f t="shared" si="19"/>
        <v>254431.99999999974</v>
      </c>
      <c r="Z34" s="11">
        <f>Y34</f>
        <v>254431.99999999974</v>
      </c>
    </row>
    <row r="35" spans="1:26">
      <c r="P35" s="29">
        <f>P29+P31+P32</f>
        <v>29012</v>
      </c>
      <c r="U35" s="29">
        <f>P35+(U29+U31+U32)</f>
        <v>115921.99999999991</v>
      </c>
      <c r="Z35" s="29">
        <f>U35+(Z29+Z31+Z32)</f>
        <v>254431.9999999998</v>
      </c>
    </row>
    <row r="37" spans="1:26">
      <c r="A37" s="2"/>
      <c r="B37" s="2"/>
    </row>
  </sheetData>
  <mergeCells count="14">
    <mergeCell ref="A32:C32"/>
    <mergeCell ref="A34:C34"/>
    <mergeCell ref="B16:C16"/>
    <mergeCell ref="B20:C20"/>
    <mergeCell ref="B23:C23"/>
    <mergeCell ref="B27:C27"/>
    <mergeCell ref="A29:C29"/>
    <mergeCell ref="A31:C31"/>
    <mergeCell ref="A1:D1"/>
    <mergeCell ref="A4:C4"/>
    <mergeCell ref="B8:C8"/>
    <mergeCell ref="B10:C10"/>
    <mergeCell ref="B12:C12"/>
    <mergeCell ref="A14:C1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="150" zoomScaleNormal="150" zoomScalePageLayoutView="150" workbookViewId="0">
      <selection sqref="A1:D1"/>
    </sheetView>
  </sheetViews>
  <sheetFormatPr baseColWidth="10" defaultRowHeight="15" x14ac:dyDescent="0"/>
  <cols>
    <col min="1" max="2" width="2.6640625" style="10" customWidth="1"/>
    <col min="3" max="3" width="15.83203125" style="10" customWidth="1"/>
    <col min="4" max="16384" width="10.83203125" style="10"/>
  </cols>
  <sheetData>
    <row r="1" spans="1:4">
      <c r="A1" s="15" t="s">
        <v>0</v>
      </c>
      <c r="B1" s="15"/>
      <c r="C1" s="15"/>
      <c r="D1" s="15"/>
    </row>
    <row r="3" spans="1:4" s="1" customFormat="1">
      <c r="D3" s="1" t="s">
        <v>1</v>
      </c>
    </row>
    <row r="4" spans="1:4">
      <c r="A4" s="14" t="s">
        <v>2</v>
      </c>
      <c r="B4" s="14"/>
      <c r="C4" s="14"/>
    </row>
    <row r="5" spans="1:4">
      <c r="A5" s="9"/>
      <c r="B5" s="9"/>
    </row>
    <row r="6" spans="1:4">
      <c r="C6" s="10" t="s">
        <v>3</v>
      </c>
      <c r="D6" s="6">
        <v>1000</v>
      </c>
    </row>
    <row r="7" spans="1:4">
      <c r="C7" s="10" t="s">
        <v>6</v>
      </c>
      <c r="D7" s="7">
        <v>1</v>
      </c>
    </row>
    <row r="8" spans="1:4">
      <c r="B8" s="12" t="s">
        <v>7</v>
      </c>
      <c r="C8" s="12"/>
      <c r="D8" s="8">
        <f>D6*D7</f>
        <v>1000</v>
      </c>
    </row>
    <row r="10" spans="1:4">
      <c r="C10" s="10" t="s">
        <v>4</v>
      </c>
      <c r="D10" s="5">
        <v>0.1</v>
      </c>
    </row>
    <row r="11" spans="1:4">
      <c r="C11" s="10" t="s">
        <v>9</v>
      </c>
      <c r="D11" s="5">
        <v>0.25</v>
      </c>
    </row>
    <row r="12" spans="1:4">
      <c r="C12" s="10" t="s">
        <v>10</v>
      </c>
      <c r="D12" s="5">
        <v>0.15</v>
      </c>
    </row>
    <row r="13" spans="1:4">
      <c r="B13" s="2"/>
      <c r="C13" s="2" t="s">
        <v>5</v>
      </c>
      <c r="D13" s="5">
        <v>0.1</v>
      </c>
    </row>
    <row r="14" spans="1:4">
      <c r="C14" s="10" t="s">
        <v>11</v>
      </c>
      <c r="D14" s="2">
        <f>SUM(D10:D13)</f>
        <v>0.6</v>
      </c>
    </row>
    <row r="15" spans="1:4">
      <c r="B15" s="12" t="s">
        <v>8</v>
      </c>
      <c r="C15" s="12"/>
      <c r="D15" s="8">
        <f>D6*D14</f>
        <v>600</v>
      </c>
    </row>
    <row r="16" spans="1:4">
      <c r="A16" s="2"/>
      <c r="B16" s="2"/>
    </row>
    <row r="17" spans="1:4">
      <c r="B17" s="14" t="s">
        <v>12</v>
      </c>
      <c r="C17" s="14"/>
      <c r="D17" s="11">
        <f>D8-D15</f>
        <v>400</v>
      </c>
    </row>
    <row r="18" spans="1:4">
      <c r="D18" s="3"/>
    </row>
    <row r="19" spans="1:4">
      <c r="A19" s="13" t="s">
        <v>13</v>
      </c>
      <c r="B19" s="13"/>
      <c r="C19" s="13"/>
    </row>
    <row r="21" spans="1:4">
      <c r="B21" s="12" t="s">
        <v>16</v>
      </c>
      <c r="C21" s="12"/>
      <c r="D21" s="3">
        <f>SUM(D22:D23)</f>
        <v>60</v>
      </c>
    </row>
    <row r="22" spans="1:4">
      <c r="B22" s="2"/>
      <c r="C22" s="2" t="s">
        <v>15</v>
      </c>
      <c r="D22" s="7">
        <v>10</v>
      </c>
    </row>
    <row r="23" spans="1:4">
      <c r="C23" s="10" t="s">
        <v>17</v>
      </c>
      <c r="D23" s="7">
        <v>50</v>
      </c>
    </row>
    <row r="24" spans="1:4">
      <c r="B24" s="12" t="s">
        <v>18</v>
      </c>
      <c r="C24" s="12"/>
      <c r="D24" s="3">
        <f>SUM(D25:D26)</f>
        <v>20</v>
      </c>
    </row>
    <row r="25" spans="1:4">
      <c r="A25" s="2"/>
      <c r="B25" s="2"/>
      <c r="C25" s="10" t="s">
        <v>14</v>
      </c>
      <c r="D25" s="7">
        <v>15</v>
      </c>
    </row>
    <row r="26" spans="1:4">
      <c r="C26" s="10" t="s">
        <v>19</v>
      </c>
      <c r="D26" s="7">
        <v>5</v>
      </c>
    </row>
    <row r="27" spans="1:4">
      <c r="D27" s="7"/>
    </row>
    <row r="28" spans="1:4">
      <c r="B28" s="14" t="s">
        <v>24</v>
      </c>
      <c r="C28" s="14"/>
      <c r="D28" s="11">
        <f>D21+D24</f>
        <v>80</v>
      </c>
    </row>
    <row r="30" spans="1:4">
      <c r="A30" s="13" t="s">
        <v>23</v>
      </c>
      <c r="B30" s="13"/>
      <c r="C30" s="13"/>
      <c r="D30" s="3">
        <f>D17-D28</f>
        <v>320</v>
      </c>
    </row>
    <row r="32" spans="1:4">
      <c r="A32" s="13" t="s">
        <v>20</v>
      </c>
      <c r="B32" s="13"/>
      <c r="C32" s="13"/>
      <c r="D32" s="8">
        <v>0</v>
      </c>
    </row>
    <row r="33" spans="1:4">
      <c r="A33" s="13" t="s">
        <v>22</v>
      </c>
      <c r="B33" s="13"/>
      <c r="C33" s="13"/>
      <c r="D33" s="8">
        <v>0</v>
      </c>
    </row>
    <row r="34" spans="1:4">
      <c r="A34" s="2"/>
      <c r="B34" s="2"/>
    </row>
    <row r="35" spans="1:4">
      <c r="A35" s="13" t="s">
        <v>21</v>
      </c>
      <c r="B35" s="13"/>
      <c r="C35" s="13"/>
      <c r="D35" s="3">
        <f>D30+D32+D33</f>
        <v>320</v>
      </c>
    </row>
    <row r="38" spans="1:4">
      <c r="A38" s="2"/>
      <c r="B38" s="2"/>
    </row>
  </sheetData>
  <mergeCells count="13">
    <mergeCell ref="A1:D1"/>
    <mergeCell ref="B24:C24"/>
    <mergeCell ref="B28:C28"/>
    <mergeCell ref="A32:C32"/>
    <mergeCell ref="A33:C33"/>
    <mergeCell ref="A30:C30"/>
    <mergeCell ref="A35:C35"/>
    <mergeCell ref="A4:C4"/>
    <mergeCell ref="B8:C8"/>
    <mergeCell ref="B15:C15"/>
    <mergeCell ref="B17:C17"/>
    <mergeCell ref="A19:C19"/>
    <mergeCell ref="B21:C2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="150" zoomScaleNormal="150" zoomScalePageLayoutView="150" workbookViewId="0">
      <pane xSplit="3" ySplit="3" topLeftCell="D4" activePane="bottomRight" state="frozenSplit"/>
      <selection pane="bottomLeft" activeCell="A4" sqref="A4"/>
      <selection pane="topRight" activeCell="D1" sqref="D1"/>
      <selection pane="bottomRight" sqref="A1:D1"/>
    </sheetView>
  </sheetViews>
  <sheetFormatPr baseColWidth="10" defaultRowHeight="15" x14ac:dyDescent="0"/>
  <cols>
    <col min="1" max="2" width="2.6640625" style="10" customWidth="1"/>
    <col min="3" max="3" width="15.83203125" style="10" customWidth="1"/>
    <col min="4" max="16384" width="10.83203125" style="10"/>
  </cols>
  <sheetData>
    <row r="1" spans="1:5">
      <c r="A1" s="15" t="s">
        <v>0</v>
      </c>
      <c r="B1" s="15"/>
      <c r="C1" s="15"/>
      <c r="D1" s="15"/>
    </row>
    <row r="3" spans="1:5" s="1" customFormat="1">
      <c r="D3" s="1" t="s">
        <v>1</v>
      </c>
      <c r="E3" s="1" t="s">
        <v>25</v>
      </c>
    </row>
    <row r="4" spans="1:5">
      <c r="A4" s="14" t="s">
        <v>2</v>
      </c>
      <c r="B4" s="14"/>
      <c r="C4" s="14"/>
    </row>
    <row r="5" spans="1:5">
      <c r="A5" s="9"/>
      <c r="B5" s="9"/>
    </row>
    <row r="6" spans="1:5">
      <c r="C6" s="10" t="s">
        <v>3</v>
      </c>
      <c r="D6" s="6">
        <v>1000</v>
      </c>
      <c r="E6" s="6">
        <v>1200</v>
      </c>
    </row>
    <row r="7" spans="1:5">
      <c r="C7" s="10" t="s">
        <v>6</v>
      </c>
      <c r="D7" s="5">
        <v>1</v>
      </c>
      <c r="E7" s="5">
        <v>1</v>
      </c>
    </row>
    <row r="8" spans="1:5">
      <c r="B8" s="12" t="s">
        <v>7</v>
      </c>
      <c r="C8" s="12"/>
      <c r="D8" s="8">
        <f>D6*D7</f>
        <v>1000</v>
      </c>
      <c r="E8" s="8">
        <f>E6*E7</f>
        <v>1200</v>
      </c>
    </row>
    <row r="10" spans="1:5">
      <c r="C10" s="10" t="s">
        <v>4</v>
      </c>
      <c r="D10" s="5">
        <v>0.1</v>
      </c>
      <c r="E10" s="17">
        <f>D10</f>
        <v>0.1</v>
      </c>
    </row>
    <row r="11" spans="1:5">
      <c r="C11" s="10" t="s">
        <v>9</v>
      </c>
      <c r="D11" s="5">
        <v>0.25</v>
      </c>
      <c r="E11" s="17">
        <f t="shared" ref="E11:E14" si="0">D11</f>
        <v>0.25</v>
      </c>
    </row>
    <row r="12" spans="1:5">
      <c r="C12" s="10" t="s">
        <v>10</v>
      </c>
      <c r="D12" s="5">
        <v>0.15</v>
      </c>
      <c r="E12" s="17">
        <f t="shared" si="0"/>
        <v>0.15</v>
      </c>
    </row>
    <row r="13" spans="1:5">
      <c r="B13" s="2"/>
      <c r="C13" s="2" t="s">
        <v>5</v>
      </c>
      <c r="D13" s="5">
        <v>0.1</v>
      </c>
      <c r="E13" s="18">
        <v>0.09</v>
      </c>
    </row>
    <row r="14" spans="1:5">
      <c r="C14" s="10" t="s">
        <v>11</v>
      </c>
      <c r="D14" s="2">
        <f>SUM(D10:D13)</f>
        <v>0.6</v>
      </c>
      <c r="E14" s="19">
        <f>SUM(E10:E13)</f>
        <v>0.59</v>
      </c>
    </row>
    <row r="15" spans="1:5">
      <c r="B15" s="12" t="s">
        <v>8</v>
      </c>
      <c r="C15" s="12"/>
      <c r="D15" s="8">
        <f>D6*D14</f>
        <v>600</v>
      </c>
      <c r="E15" s="8">
        <f>E6*E14</f>
        <v>708</v>
      </c>
    </row>
    <row r="16" spans="1:5">
      <c r="A16" s="2"/>
      <c r="B16" s="2"/>
    </row>
    <row r="17" spans="1:5">
      <c r="B17" s="14" t="s">
        <v>12</v>
      </c>
      <c r="C17" s="14"/>
      <c r="D17" s="11">
        <f>D8-D15</f>
        <v>400</v>
      </c>
      <c r="E17" s="11">
        <f>E8-E15</f>
        <v>492</v>
      </c>
    </row>
    <row r="18" spans="1:5">
      <c r="D18" s="3"/>
      <c r="E18" s="3"/>
    </row>
    <row r="19" spans="1:5">
      <c r="A19" s="13" t="s">
        <v>13</v>
      </c>
      <c r="B19" s="13"/>
      <c r="C19" s="13"/>
    </row>
    <row r="21" spans="1:5">
      <c r="B21" s="12" t="s">
        <v>16</v>
      </c>
      <c r="C21" s="12"/>
      <c r="D21" s="3">
        <f>SUM(D22:D23)</f>
        <v>60</v>
      </c>
      <c r="E21" s="3">
        <f>SUM(E22:E23)</f>
        <v>60</v>
      </c>
    </row>
    <row r="22" spans="1:5">
      <c r="B22" s="2"/>
      <c r="C22" s="2" t="s">
        <v>15</v>
      </c>
      <c r="D22" s="7">
        <v>10</v>
      </c>
      <c r="E22" s="7">
        <v>0</v>
      </c>
    </row>
    <row r="23" spans="1:5">
      <c r="C23" s="10" t="s">
        <v>17</v>
      </c>
      <c r="D23" s="7">
        <v>50</v>
      </c>
      <c r="E23" s="7">
        <v>60</v>
      </c>
    </row>
    <row r="24" spans="1:5">
      <c r="B24" s="12" t="s">
        <v>18</v>
      </c>
      <c r="C24" s="12"/>
      <c r="D24" s="3">
        <f>SUM(D25:D26)</f>
        <v>20</v>
      </c>
      <c r="E24" s="3">
        <f>SUM(E25:E26)</f>
        <v>0</v>
      </c>
    </row>
    <row r="25" spans="1:5">
      <c r="A25" s="2"/>
      <c r="B25" s="2"/>
      <c r="C25" s="10" t="s">
        <v>14</v>
      </c>
      <c r="D25" s="7">
        <v>15</v>
      </c>
      <c r="E25" s="7">
        <v>0</v>
      </c>
    </row>
    <row r="26" spans="1:5">
      <c r="C26" s="10" t="s">
        <v>19</v>
      </c>
      <c r="D26" s="7">
        <v>5</v>
      </c>
      <c r="E26" s="7">
        <v>0</v>
      </c>
    </row>
    <row r="27" spans="1:5">
      <c r="D27" s="7"/>
      <c r="E27" s="7"/>
    </row>
    <row r="28" spans="1:5">
      <c r="B28" s="14" t="s">
        <v>24</v>
      </c>
      <c r="C28" s="14"/>
      <c r="D28" s="11">
        <f>D21+D24</f>
        <v>80</v>
      </c>
      <c r="E28" s="11">
        <f>E21+E24</f>
        <v>60</v>
      </c>
    </row>
    <row r="30" spans="1:5">
      <c r="A30" s="13" t="s">
        <v>23</v>
      </c>
      <c r="B30" s="13"/>
      <c r="C30" s="13"/>
      <c r="D30" s="3">
        <f>D17-D28</f>
        <v>320</v>
      </c>
      <c r="E30" s="3">
        <f>E17-E28</f>
        <v>432</v>
      </c>
    </row>
    <row r="31" spans="1:5">
      <c r="E31" s="8"/>
    </row>
    <row r="32" spans="1:5">
      <c r="A32" s="13" t="s">
        <v>20</v>
      </c>
      <c r="B32" s="13"/>
      <c r="C32" s="13"/>
      <c r="D32" s="8">
        <v>0</v>
      </c>
      <c r="E32" s="3">
        <v>0</v>
      </c>
    </row>
    <row r="33" spans="1:5">
      <c r="A33" s="13" t="s">
        <v>22</v>
      </c>
      <c r="B33" s="13"/>
      <c r="C33" s="13"/>
      <c r="D33" s="8">
        <v>0</v>
      </c>
      <c r="E33" s="3">
        <v>0</v>
      </c>
    </row>
    <row r="34" spans="1:5">
      <c r="A34" s="2"/>
      <c r="B34" s="2"/>
    </row>
    <row r="35" spans="1:5">
      <c r="A35" s="13" t="s">
        <v>21</v>
      </c>
      <c r="B35" s="13"/>
      <c r="C35" s="13"/>
      <c r="D35" s="3">
        <f>D30+D32+D33</f>
        <v>320</v>
      </c>
      <c r="E35" s="3">
        <f>D35+(E30+E32+E33)</f>
        <v>752</v>
      </c>
    </row>
    <row r="38" spans="1:5">
      <c r="A38" s="2"/>
      <c r="B38" s="2"/>
    </row>
  </sheetData>
  <mergeCells count="13">
    <mergeCell ref="A35:C35"/>
    <mergeCell ref="A32:C32"/>
    <mergeCell ref="B21:C21"/>
    <mergeCell ref="B24:C24"/>
    <mergeCell ref="B28:C28"/>
    <mergeCell ref="A30:C30"/>
    <mergeCell ref="A33:C33"/>
    <mergeCell ref="A1:D1"/>
    <mergeCell ref="A4:C4"/>
    <mergeCell ref="B8:C8"/>
    <mergeCell ref="B15:C15"/>
    <mergeCell ref="B17:C17"/>
    <mergeCell ref="A19:C1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150" zoomScaleNormal="150" zoomScalePageLayoutView="150" workbookViewId="0">
      <pane xSplit="3" ySplit="3" topLeftCell="D4" activePane="bottomRight" state="frozenSplit"/>
      <selection pane="bottomLeft" activeCell="A4" sqref="A4"/>
      <selection pane="topRight" activeCell="D1" sqref="D1"/>
      <selection pane="bottomRight" sqref="A1:D1"/>
    </sheetView>
  </sheetViews>
  <sheetFormatPr baseColWidth="10" defaultRowHeight="15" x14ac:dyDescent="0"/>
  <cols>
    <col min="1" max="2" width="2.6640625" style="10" customWidth="1"/>
    <col min="3" max="3" width="15.83203125" style="10" customWidth="1"/>
    <col min="4" max="16384" width="10.83203125" style="10"/>
  </cols>
  <sheetData>
    <row r="1" spans="1:6">
      <c r="A1" s="15" t="s">
        <v>0</v>
      </c>
      <c r="B1" s="15"/>
      <c r="C1" s="15"/>
      <c r="D1" s="15"/>
    </row>
    <row r="3" spans="1:6" s="1" customFormat="1">
      <c r="D3" s="1" t="s">
        <v>1</v>
      </c>
      <c r="E3" s="1" t="s">
        <v>25</v>
      </c>
      <c r="F3" s="1" t="s">
        <v>27</v>
      </c>
    </row>
    <row r="4" spans="1:6">
      <c r="A4" s="14" t="s">
        <v>2</v>
      </c>
      <c r="B4" s="14"/>
      <c r="C4" s="14"/>
    </row>
    <row r="5" spans="1:6">
      <c r="A5" s="9"/>
      <c r="B5" s="9"/>
    </row>
    <row r="6" spans="1:6">
      <c r="C6" s="10" t="s">
        <v>3</v>
      </c>
      <c r="D6" s="6">
        <v>1000</v>
      </c>
      <c r="E6" s="6">
        <v>1200</v>
      </c>
      <c r="F6" s="6">
        <v>2500</v>
      </c>
    </row>
    <row r="7" spans="1:6">
      <c r="C7" s="10" t="s">
        <v>6</v>
      </c>
      <c r="D7" s="5">
        <v>1</v>
      </c>
      <c r="E7" s="5">
        <v>1</v>
      </c>
      <c r="F7" s="5">
        <v>0.75</v>
      </c>
    </row>
    <row r="8" spans="1:6">
      <c r="B8" s="12" t="s">
        <v>7</v>
      </c>
      <c r="C8" s="12"/>
      <c r="D8" s="8">
        <f>D6*D7</f>
        <v>1000</v>
      </c>
      <c r="E8" s="8">
        <f>E6*E7</f>
        <v>1200</v>
      </c>
      <c r="F8" s="8">
        <f>F6*F7</f>
        <v>1875</v>
      </c>
    </row>
    <row r="10" spans="1:6">
      <c r="C10" s="10" t="s">
        <v>4</v>
      </c>
      <c r="D10" s="5">
        <v>0.1</v>
      </c>
      <c r="E10" s="17">
        <f>D10</f>
        <v>0.1</v>
      </c>
      <c r="F10" s="17">
        <f>E10</f>
        <v>0.1</v>
      </c>
    </row>
    <row r="11" spans="1:6">
      <c r="C11" s="10" t="s">
        <v>9</v>
      </c>
      <c r="D11" s="5">
        <v>0.25</v>
      </c>
      <c r="E11" s="17">
        <f t="shared" ref="E11:F12" si="0">D11</f>
        <v>0.25</v>
      </c>
      <c r="F11" s="17">
        <f t="shared" si="0"/>
        <v>0.25</v>
      </c>
    </row>
    <row r="12" spans="1:6">
      <c r="C12" s="10" t="s">
        <v>10</v>
      </c>
      <c r="D12" s="5">
        <v>0.15</v>
      </c>
      <c r="E12" s="17">
        <f t="shared" si="0"/>
        <v>0.15</v>
      </c>
      <c r="F12" s="17">
        <f t="shared" si="0"/>
        <v>0.15</v>
      </c>
    </row>
    <row r="13" spans="1:6">
      <c r="B13" s="2"/>
      <c r="C13" s="2" t="s">
        <v>5</v>
      </c>
      <c r="D13" s="5">
        <v>0.1</v>
      </c>
      <c r="E13" s="18">
        <v>0.09</v>
      </c>
      <c r="F13" s="18">
        <v>0.05</v>
      </c>
    </row>
    <row r="14" spans="1:6">
      <c r="C14" s="10" t="s">
        <v>11</v>
      </c>
      <c r="D14" s="2">
        <f>SUM(D10:D13)</f>
        <v>0.6</v>
      </c>
      <c r="E14" s="19">
        <f>SUM(E10:E13)</f>
        <v>0.59</v>
      </c>
      <c r="F14" s="19">
        <f>SUM(F10:F13)</f>
        <v>0.55000000000000004</v>
      </c>
    </row>
    <row r="15" spans="1:6">
      <c r="B15" s="12" t="s">
        <v>8</v>
      </c>
      <c r="C15" s="12"/>
      <c r="D15" s="8">
        <f>D6*D14</f>
        <v>600</v>
      </c>
      <c r="E15" s="8">
        <f t="shared" ref="E15:F15" si="1">E6*E14</f>
        <v>708</v>
      </c>
      <c r="F15" s="8">
        <f t="shared" si="1"/>
        <v>1375</v>
      </c>
    </row>
    <row r="16" spans="1:6">
      <c r="A16" s="2"/>
      <c r="B16" s="2"/>
    </row>
    <row r="17" spans="1:6">
      <c r="B17" s="14" t="s">
        <v>12</v>
      </c>
      <c r="C17" s="14"/>
      <c r="D17" s="11">
        <f>D8-D15</f>
        <v>400</v>
      </c>
      <c r="E17" s="11">
        <f>E8-E15</f>
        <v>492</v>
      </c>
      <c r="F17" s="11">
        <f>F8-F15</f>
        <v>500</v>
      </c>
    </row>
    <row r="18" spans="1:6">
      <c r="D18" s="3"/>
      <c r="E18" s="3"/>
      <c r="F18" s="3"/>
    </row>
    <row r="19" spans="1:6">
      <c r="A19" s="13" t="s">
        <v>13</v>
      </c>
      <c r="B19" s="13"/>
      <c r="C19" s="13"/>
    </row>
    <row r="21" spans="1:6">
      <c r="B21" s="12" t="s">
        <v>16</v>
      </c>
      <c r="C21" s="12"/>
      <c r="D21" s="3">
        <f>SUM(D22:D23)</f>
        <v>60</v>
      </c>
      <c r="E21" s="3">
        <f>SUM(E22:E23)</f>
        <v>60</v>
      </c>
      <c r="F21" s="3">
        <f>SUM(F22:F24)</f>
        <v>1100</v>
      </c>
    </row>
    <row r="22" spans="1:6">
      <c r="B22" s="2"/>
      <c r="C22" s="2" t="s">
        <v>15</v>
      </c>
      <c r="D22" s="7">
        <v>10</v>
      </c>
      <c r="E22" s="7">
        <v>0</v>
      </c>
      <c r="F22" s="7">
        <v>100</v>
      </c>
    </row>
    <row r="23" spans="1:6">
      <c r="C23" s="10" t="s">
        <v>17</v>
      </c>
      <c r="D23" s="7">
        <v>50</v>
      </c>
      <c r="E23" s="7">
        <v>60</v>
      </c>
      <c r="F23" s="7">
        <v>500</v>
      </c>
    </row>
    <row r="24" spans="1:6">
      <c r="C24" s="10" t="s">
        <v>26</v>
      </c>
      <c r="D24" s="7"/>
      <c r="E24" s="7"/>
      <c r="F24" s="7">
        <v>500</v>
      </c>
    </row>
    <row r="25" spans="1:6">
      <c r="B25" s="12" t="s">
        <v>18</v>
      </c>
      <c r="C25" s="12"/>
      <c r="D25" s="3">
        <f>SUM(D26:D27)</f>
        <v>20</v>
      </c>
      <c r="E25" s="3">
        <f>SUM(E26:E27)</f>
        <v>0</v>
      </c>
      <c r="F25" s="3">
        <f>SUM(F26:F27)</f>
        <v>40</v>
      </c>
    </row>
    <row r="26" spans="1:6">
      <c r="A26" s="2"/>
      <c r="B26" s="2"/>
      <c r="C26" s="10" t="s">
        <v>14</v>
      </c>
      <c r="D26" s="7">
        <v>15</v>
      </c>
      <c r="E26" s="7">
        <v>0</v>
      </c>
      <c r="F26" s="7">
        <v>30</v>
      </c>
    </row>
    <row r="27" spans="1:6">
      <c r="C27" s="10" t="s">
        <v>19</v>
      </c>
      <c r="D27" s="7">
        <v>5</v>
      </c>
      <c r="E27" s="7">
        <v>0</v>
      </c>
      <c r="F27" s="7">
        <v>10</v>
      </c>
    </row>
    <row r="28" spans="1:6">
      <c r="D28" s="7"/>
      <c r="E28" s="7"/>
      <c r="F28" s="7"/>
    </row>
    <row r="29" spans="1:6">
      <c r="B29" s="14" t="s">
        <v>24</v>
      </c>
      <c r="C29" s="14"/>
      <c r="D29" s="11">
        <f>D21+D25</f>
        <v>80</v>
      </c>
      <c r="E29" s="11">
        <f>E21+E25</f>
        <v>60</v>
      </c>
      <c r="F29" s="11">
        <f>F21+F25</f>
        <v>1140</v>
      </c>
    </row>
    <row r="31" spans="1:6">
      <c r="A31" s="13" t="s">
        <v>23</v>
      </c>
      <c r="B31" s="13"/>
      <c r="C31" s="13"/>
      <c r="D31" s="3">
        <f>D17-D29</f>
        <v>320</v>
      </c>
      <c r="E31" s="3">
        <f>E17-E29</f>
        <v>432</v>
      </c>
      <c r="F31" s="3">
        <f>F17-F29</f>
        <v>-640</v>
      </c>
    </row>
    <row r="32" spans="1:6">
      <c r="E32" s="8"/>
      <c r="F32" s="8"/>
    </row>
    <row r="33" spans="1:6">
      <c r="A33" s="13" t="s">
        <v>20</v>
      </c>
      <c r="B33" s="13"/>
      <c r="C33" s="13"/>
      <c r="D33" s="8">
        <v>0</v>
      </c>
      <c r="E33" s="3">
        <v>0</v>
      </c>
      <c r="F33" s="3">
        <v>0</v>
      </c>
    </row>
    <row r="34" spans="1:6">
      <c r="A34" s="13" t="s">
        <v>22</v>
      </c>
      <c r="B34" s="13"/>
      <c r="C34" s="13"/>
      <c r="D34" s="8">
        <v>0</v>
      </c>
      <c r="E34" s="3">
        <v>0</v>
      </c>
      <c r="F34" s="3">
        <v>0</v>
      </c>
    </row>
    <row r="35" spans="1:6">
      <c r="A35" s="2"/>
      <c r="B35" s="2"/>
    </row>
    <row r="36" spans="1:6">
      <c r="A36" s="13" t="s">
        <v>21</v>
      </c>
      <c r="B36" s="13"/>
      <c r="C36" s="13"/>
      <c r="D36" s="3">
        <f>D31+D33+D34</f>
        <v>320</v>
      </c>
      <c r="E36" s="3">
        <f>D36+(E31+E33+E34)</f>
        <v>752</v>
      </c>
      <c r="F36" s="3">
        <f>E36+(F31+F33+F34)</f>
        <v>112</v>
      </c>
    </row>
    <row r="39" spans="1:6">
      <c r="A39" s="2"/>
      <c r="B39" s="2"/>
    </row>
  </sheetData>
  <mergeCells count="13">
    <mergeCell ref="A36:C36"/>
    <mergeCell ref="A33:C33"/>
    <mergeCell ref="B21:C21"/>
    <mergeCell ref="B25:C25"/>
    <mergeCell ref="B29:C29"/>
    <mergeCell ref="A31:C31"/>
    <mergeCell ref="A34:C34"/>
    <mergeCell ref="A1:D1"/>
    <mergeCell ref="A4:C4"/>
    <mergeCell ref="B8:C8"/>
    <mergeCell ref="B15:C15"/>
    <mergeCell ref="B17:C17"/>
    <mergeCell ref="A19:C1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="150" zoomScaleNormal="150" zoomScalePageLayoutView="150" workbookViewId="0">
      <pane xSplit="3" ySplit="3" topLeftCell="D4" activePane="bottomRight" state="frozenSplit"/>
      <selection pane="bottomLeft" activeCell="A4" sqref="A4"/>
      <selection pane="topRight" activeCell="D1" sqref="D1"/>
      <selection pane="bottomRight" sqref="A1:D1"/>
    </sheetView>
  </sheetViews>
  <sheetFormatPr baseColWidth="10" defaultRowHeight="15" x14ac:dyDescent="0"/>
  <cols>
    <col min="1" max="2" width="2.6640625" style="10" customWidth="1"/>
    <col min="3" max="3" width="15.83203125" style="10" customWidth="1"/>
    <col min="4" max="16384" width="10.83203125" style="10"/>
  </cols>
  <sheetData>
    <row r="1" spans="1:7">
      <c r="A1" s="15" t="s">
        <v>0</v>
      </c>
      <c r="B1" s="15"/>
      <c r="C1" s="15"/>
      <c r="D1" s="15"/>
    </row>
    <row r="3" spans="1:7" s="1" customFormat="1">
      <c r="D3" s="1" t="s">
        <v>1</v>
      </c>
      <c r="E3" s="1" t="s">
        <v>25</v>
      </c>
      <c r="F3" s="1" t="s">
        <v>27</v>
      </c>
      <c r="G3" s="1" t="s">
        <v>28</v>
      </c>
    </row>
    <row r="4" spans="1:7">
      <c r="A4" s="14" t="s">
        <v>2</v>
      </c>
      <c r="B4" s="14"/>
      <c r="C4" s="14"/>
    </row>
    <row r="5" spans="1:7">
      <c r="A5" s="9"/>
      <c r="B5" s="9"/>
    </row>
    <row r="6" spans="1:7">
      <c r="C6" s="10" t="s">
        <v>3</v>
      </c>
      <c r="D6" s="6">
        <v>1000</v>
      </c>
      <c r="E6" s="6">
        <v>1200</v>
      </c>
      <c r="F6" s="6">
        <v>2500</v>
      </c>
      <c r="G6" s="6">
        <v>10000</v>
      </c>
    </row>
    <row r="7" spans="1:7">
      <c r="C7" s="10" t="s">
        <v>6</v>
      </c>
      <c r="D7" s="5">
        <v>1</v>
      </c>
      <c r="E7" s="5">
        <v>1</v>
      </c>
      <c r="F7" s="5">
        <v>0.75</v>
      </c>
      <c r="G7" s="16">
        <f>F7</f>
        <v>0.75</v>
      </c>
    </row>
    <row r="8" spans="1:7">
      <c r="B8" s="12" t="s">
        <v>7</v>
      </c>
      <c r="C8" s="12"/>
      <c r="D8" s="8">
        <f>D6*D7</f>
        <v>1000</v>
      </c>
      <c r="E8" s="8">
        <f>E6*E7</f>
        <v>1200</v>
      </c>
      <c r="F8" s="8">
        <f>F6*F7</f>
        <v>1875</v>
      </c>
      <c r="G8" s="8">
        <f>G6*G7</f>
        <v>7500</v>
      </c>
    </row>
    <row r="10" spans="1:7">
      <c r="C10" s="10" t="s">
        <v>4</v>
      </c>
      <c r="D10" s="5">
        <v>0.1</v>
      </c>
      <c r="E10" s="17">
        <f>D10</f>
        <v>0.1</v>
      </c>
      <c r="F10" s="17">
        <f>E10</f>
        <v>0.1</v>
      </c>
      <c r="G10" s="17">
        <f>F10</f>
        <v>0.1</v>
      </c>
    </row>
    <row r="11" spans="1:7">
      <c r="C11" s="10" t="s">
        <v>9</v>
      </c>
      <c r="D11" s="5">
        <v>0.25</v>
      </c>
      <c r="E11" s="17">
        <f t="shared" ref="E11:F12" si="0">D11</f>
        <v>0.25</v>
      </c>
      <c r="F11" s="17">
        <f t="shared" si="0"/>
        <v>0.25</v>
      </c>
      <c r="G11" s="17">
        <f t="shared" ref="G11" si="1">F11</f>
        <v>0.25</v>
      </c>
    </row>
    <row r="12" spans="1:7">
      <c r="C12" s="10" t="s">
        <v>10</v>
      </c>
      <c r="D12" s="5">
        <v>0.15</v>
      </c>
      <c r="E12" s="17">
        <f t="shared" si="0"/>
        <v>0.15</v>
      </c>
      <c r="F12" s="17">
        <f t="shared" si="0"/>
        <v>0.15</v>
      </c>
      <c r="G12" s="17">
        <f t="shared" ref="G12:G13" si="2">F12</f>
        <v>0.15</v>
      </c>
    </row>
    <row r="13" spans="1:7">
      <c r="B13" s="2"/>
      <c r="C13" s="2" t="s">
        <v>5</v>
      </c>
      <c r="D13" s="5">
        <v>0.1</v>
      </c>
      <c r="E13" s="18">
        <v>0.09</v>
      </c>
      <c r="F13" s="18">
        <v>0.05</v>
      </c>
      <c r="G13" s="17">
        <f t="shared" si="2"/>
        <v>0.05</v>
      </c>
    </row>
    <row r="14" spans="1:7">
      <c r="C14" s="10" t="s">
        <v>11</v>
      </c>
      <c r="D14" s="2">
        <f>SUM(D10:D13)</f>
        <v>0.6</v>
      </c>
      <c r="E14" s="19">
        <f>SUM(E10:E13)</f>
        <v>0.59</v>
      </c>
      <c r="F14" s="19">
        <f>SUM(F10:F13)</f>
        <v>0.55000000000000004</v>
      </c>
      <c r="G14" s="19">
        <f>SUM(G10:G13)</f>
        <v>0.55000000000000004</v>
      </c>
    </row>
    <row r="15" spans="1:7">
      <c r="B15" s="12" t="s">
        <v>8</v>
      </c>
      <c r="C15" s="12"/>
      <c r="D15" s="8">
        <f>D6*D14</f>
        <v>600</v>
      </c>
      <c r="E15" s="8">
        <f t="shared" ref="E15:G15" si="3">E6*E14</f>
        <v>708</v>
      </c>
      <c r="F15" s="8">
        <f t="shared" si="3"/>
        <v>1375</v>
      </c>
      <c r="G15" s="8">
        <f t="shared" si="3"/>
        <v>5500</v>
      </c>
    </row>
    <row r="16" spans="1:7">
      <c r="A16" s="2"/>
      <c r="B16" s="2"/>
    </row>
    <row r="17" spans="1:7">
      <c r="B17" s="14" t="s">
        <v>12</v>
      </c>
      <c r="C17" s="14"/>
      <c r="D17" s="11">
        <f>D8-D15</f>
        <v>400</v>
      </c>
      <c r="E17" s="11">
        <f>E8-E15</f>
        <v>492</v>
      </c>
      <c r="F17" s="11">
        <f>F8-F15</f>
        <v>500</v>
      </c>
      <c r="G17" s="11">
        <f>G8-G15</f>
        <v>2000</v>
      </c>
    </row>
    <row r="18" spans="1:7">
      <c r="D18" s="3"/>
      <c r="E18" s="3"/>
      <c r="F18" s="3"/>
      <c r="G18" s="3"/>
    </row>
    <row r="19" spans="1:7">
      <c r="A19" s="13" t="s">
        <v>13</v>
      </c>
      <c r="B19" s="13"/>
      <c r="C19" s="13"/>
    </row>
    <row r="21" spans="1:7">
      <c r="B21" s="12" t="s">
        <v>16</v>
      </c>
      <c r="C21" s="12"/>
      <c r="D21" s="3">
        <f>SUM(D22:D23)</f>
        <v>60</v>
      </c>
      <c r="E21" s="3">
        <f>SUM(E22:E23)</f>
        <v>60</v>
      </c>
      <c r="F21" s="3">
        <f>SUM(F22:F24)</f>
        <v>1100</v>
      </c>
      <c r="G21" s="3">
        <f>SUM(G22:G24)</f>
        <v>1500</v>
      </c>
    </row>
    <row r="22" spans="1:7">
      <c r="B22" s="2"/>
      <c r="C22" s="2" t="s">
        <v>15</v>
      </c>
      <c r="D22" s="7">
        <v>10</v>
      </c>
      <c r="E22" s="7">
        <v>0</v>
      </c>
      <c r="F22" s="7">
        <v>100</v>
      </c>
      <c r="G22" s="7">
        <v>500</v>
      </c>
    </row>
    <row r="23" spans="1:7">
      <c r="C23" s="10" t="s">
        <v>17</v>
      </c>
      <c r="D23" s="7">
        <v>50</v>
      </c>
      <c r="E23" s="7">
        <v>60</v>
      </c>
      <c r="F23" s="7">
        <v>500</v>
      </c>
      <c r="G23" s="7">
        <v>1000</v>
      </c>
    </row>
    <row r="24" spans="1:7">
      <c r="C24" s="10" t="s">
        <v>26</v>
      </c>
      <c r="D24" s="7"/>
      <c r="E24" s="7"/>
      <c r="F24" s="7">
        <v>500</v>
      </c>
      <c r="G24" s="7">
        <v>0</v>
      </c>
    </row>
    <row r="25" spans="1:7">
      <c r="B25" s="12" t="s">
        <v>18</v>
      </c>
      <c r="C25" s="12"/>
      <c r="D25" s="3">
        <f>SUM(D26:D27)</f>
        <v>20</v>
      </c>
      <c r="E25" s="3">
        <f>SUM(E26:E27)</f>
        <v>0</v>
      </c>
      <c r="F25" s="3">
        <f>SUM(F26:F27)</f>
        <v>40</v>
      </c>
      <c r="G25" s="3">
        <f>SUM(G26:G27)</f>
        <v>50</v>
      </c>
    </row>
    <row r="26" spans="1:7">
      <c r="A26" s="2"/>
      <c r="B26" s="2"/>
      <c r="C26" s="10" t="s">
        <v>14</v>
      </c>
      <c r="D26" s="7">
        <v>15</v>
      </c>
      <c r="E26" s="7">
        <v>0</v>
      </c>
      <c r="F26" s="7">
        <v>30</v>
      </c>
      <c r="G26" s="7">
        <v>50</v>
      </c>
    </row>
    <row r="27" spans="1:7">
      <c r="C27" s="10" t="s">
        <v>19</v>
      </c>
      <c r="D27" s="7">
        <v>5</v>
      </c>
      <c r="E27" s="7">
        <v>0</v>
      </c>
      <c r="F27" s="7">
        <v>10</v>
      </c>
      <c r="G27" s="7">
        <v>0</v>
      </c>
    </row>
    <row r="28" spans="1:7">
      <c r="B28" s="12" t="s">
        <v>29</v>
      </c>
      <c r="C28" s="12"/>
      <c r="D28" s="3">
        <f>SUM(D31:D31)</f>
        <v>0</v>
      </c>
      <c r="E28" s="3">
        <f>SUM(E31:E31)</f>
        <v>0</v>
      </c>
      <c r="F28" s="3">
        <f>SUM(F31:F31)</f>
        <v>0</v>
      </c>
      <c r="G28" s="3">
        <f>G29*G30</f>
        <v>2000</v>
      </c>
    </row>
    <row r="29" spans="1:7">
      <c r="A29" s="2"/>
      <c r="B29" s="2"/>
      <c r="C29" s="10" t="s">
        <v>30</v>
      </c>
      <c r="D29" s="6">
        <v>1</v>
      </c>
      <c r="E29" s="6">
        <v>1</v>
      </c>
      <c r="F29" s="6">
        <v>2</v>
      </c>
      <c r="G29" s="6">
        <v>2</v>
      </c>
    </row>
    <row r="30" spans="1:7">
      <c r="A30" s="2"/>
      <c r="B30" s="2"/>
      <c r="C30" s="10" t="s">
        <v>31</v>
      </c>
      <c r="D30" s="7">
        <v>0</v>
      </c>
      <c r="E30" s="7">
        <v>0</v>
      </c>
      <c r="F30" s="7">
        <v>0</v>
      </c>
      <c r="G30" s="7">
        <v>1000</v>
      </c>
    </row>
    <row r="31" spans="1:7">
      <c r="D31" s="7"/>
      <c r="E31" s="7"/>
      <c r="F31" s="7"/>
      <c r="G31" s="7"/>
    </row>
    <row r="32" spans="1:7">
      <c r="B32" s="14" t="s">
        <v>24</v>
      </c>
      <c r="C32" s="14"/>
      <c r="D32" s="11">
        <f>D21+D25</f>
        <v>80</v>
      </c>
      <c r="E32" s="11">
        <f>E21+E25</f>
        <v>60</v>
      </c>
      <c r="F32" s="11">
        <f>F21+F25</f>
        <v>1140</v>
      </c>
      <c r="G32" s="11">
        <f>G21+G25+G28</f>
        <v>3550</v>
      </c>
    </row>
    <row r="34" spans="1:7">
      <c r="A34" s="13" t="s">
        <v>23</v>
      </c>
      <c r="B34" s="13"/>
      <c r="C34" s="13"/>
      <c r="D34" s="3">
        <f>D17-D32</f>
        <v>320</v>
      </c>
      <c r="E34" s="3">
        <f>E17-E32</f>
        <v>432</v>
      </c>
      <c r="F34" s="3">
        <f>F17-F32</f>
        <v>-640</v>
      </c>
      <c r="G34" s="3">
        <f>G17-G32</f>
        <v>-1550</v>
      </c>
    </row>
    <row r="35" spans="1:7">
      <c r="E35" s="8"/>
      <c r="F35" s="8"/>
      <c r="G35" s="8"/>
    </row>
    <row r="36" spans="1:7">
      <c r="A36" s="13" t="s">
        <v>20</v>
      </c>
      <c r="B36" s="13"/>
      <c r="C36" s="13"/>
      <c r="D36" s="8">
        <v>0</v>
      </c>
      <c r="E36" s="3">
        <v>0</v>
      </c>
      <c r="F36" s="3">
        <v>0</v>
      </c>
      <c r="G36" s="20">
        <v>0</v>
      </c>
    </row>
    <row r="37" spans="1:7">
      <c r="A37" s="13" t="s">
        <v>22</v>
      </c>
      <c r="B37" s="13"/>
      <c r="C37" s="13"/>
      <c r="D37" s="8">
        <v>0</v>
      </c>
      <c r="E37" s="3">
        <v>0</v>
      </c>
      <c r="F37" s="3">
        <v>0</v>
      </c>
      <c r="G37" s="20">
        <v>0</v>
      </c>
    </row>
    <row r="38" spans="1:7">
      <c r="A38" s="2"/>
      <c r="B38" s="2"/>
      <c r="G38" s="21"/>
    </row>
    <row r="39" spans="1:7">
      <c r="A39" s="13" t="s">
        <v>21</v>
      </c>
      <c r="B39" s="13"/>
      <c r="C39" s="13"/>
      <c r="D39" s="3">
        <f>D34+D36+D37</f>
        <v>320</v>
      </c>
      <c r="E39" s="3">
        <f>D39+(E34+E36+E37)</f>
        <v>752</v>
      </c>
      <c r="F39" s="3">
        <f>E39+(F34+F36+F37)</f>
        <v>112</v>
      </c>
      <c r="G39" s="3">
        <f>F39+(G34+G36+G37)</f>
        <v>-1438</v>
      </c>
    </row>
    <row r="42" spans="1:7">
      <c r="A42" s="2"/>
      <c r="B42" s="2"/>
    </row>
  </sheetData>
  <mergeCells count="14">
    <mergeCell ref="A39:C39"/>
    <mergeCell ref="B28:C28"/>
    <mergeCell ref="A36:C36"/>
    <mergeCell ref="B21:C21"/>
    <mergeCell ref="B25:C25"/>
    <mergeCell ref="B32:C32"/>
    <mergeCell ref="A34:C34"/>
    <mergeCell ref="A37:C37"/>
    <mergeCell ref="A1:D1"/>
    <mergeCell ref="A4:C4"/>
    <mergeCell ref="B8:C8"/>
    <mergeCell ref="B15:C15"/>
    <mergeCell ref="B17:C17"/>
    <mergeCell ref="A19:C1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="150" zoomScaleNormal="150" zoomScalePageLayoutView="150" workbookViewId="0">
      <pane xSplit="3" ySplit="3" topLeftCell="D4" activePane="bottomRight" state="frozenSplit"/>
      <selection pane="bottomLeft" activeCell="A4" sqref="A4"/>
      <selection pane="topRight" activeCell="D1" sqref="D1"/>
      <selection pane="bottomRight" sqref="A1:D1"/>
    </sheetView>
  </sheetViews>
  <sheetFormatPr baseColWidth="10" defaultRowHeight="15" x14ac:dyDescent="0"/>
  <cols>
    <col min="1" max="2" width="2.6640625" style="10" customWidth="1"/>
    <col min="3" max="3" width="15.83203125" style="10" customWidth="1"/>
    <col min="4" max="16384" width="10.83203125" style="10"/>
  </cols>
  <sheetData>
    <row r="1" spans="1:7">
      <c r="A1" s="15" t="s">
        <v>0</v>
      </c>
      <c r="B1" s="15"/>
      <c r="C1" s="15"/>
      <c r="D1" s="15"/>
    </row>
    <row r="3" spans="1:7" s="1" customFormat="1">
      <c r="D3" s="1" t="s">
        <v>1</v>
      </c>
      <c r="E3" s="1" t="s">
        <v>25</v>
      </c>
      <c r="F3" s="1" t="s">
        <v>27</v>
      </c>
      <c r="G3" s="1" t="s">
        <v>28</v>
      </c>
    </row>
    <row r="4" spans="1:7">
      <c r="A4" s="14" t="s">
        <v>2</v>
      </c>
      <c r="B4" s="14"/>
      <c r="C4" s="14"/>
    </row>
    <row r="5" spans="1:7">
      <c r="A5" s="9"/>
      <c r="B5" s="9"/>
    </row>
    <row r="6" spans="1:7">
      <c r="C6" s="10" t="s">
        <v>3</v>
      </c>
      <c r="D6" s="6">
        <v>1000</v>
      </c>
      <c r="E6" s="6">
        <v>1200</v>
      </c>
      <c r="F6" s="6">
        <v>2500</v>
      </c>
      <c r="G6" s="6">
        <v>10000</v>
      </c>
    </row>
    <row r="7" spans="1:7">
      <c r="C7" s="10" t="s">
        <v>6</v>
      </c>
      <c r="D7" s="5">
        <v>1</v>
      </c>
      <c r="E7" s="5">
        <v>1</v>
      </c>
      <c r="F7" s="5">
        <v>0.75</v>
      </c>
      <c r="G7" s="16">
        <f>F7</f>
        <v>0.75</v>
      </c>
    </row>
    <row r="8" spans="1:7">
      <c r="B8" s="12" t="s">
        <v>7</v>
      </c>
      <c r="C8" s="12"/>
      <c r="D8" s="8">
        <f>D6*D7</f>
        <v>1000</v>
      </c>
      <c r="E8" s="8">
        <f>E6*E7</f>
        <v>1200</v>
      </c>
      <c r="F8" s="8">
        <f>F6*F7</f>
        <v>1875</v>
      </c>
      <c r="G8" s="8">
        <f>G6*G7</f>
        <v>7500</v>
      </c>
    </row>
    <row r="10" spans="1:7">
      <c r="C10" s="10" t="s">
        <v>4</v>
      </c>
      <c r="D10" s="5">
        <v>0.1</v>
      </c>
      <c r="E10" s="17">
        <f>D10</f>
        <v>0.1</v>
      </c>
      <c r="F10" s="17">
        <f>E10</f>
        <v>0.1</v>
      </c>
      <c r="G10" s="17">
        <f>F10</f>
        <v>0.1</v>
      </c>
    </row>
    <row r="11" spans="1:7">
      <c r="C11" s="10" t="s">
        <v>9</v>
      </c>
      <c r="D11" s="5">
        <v>0.25</v>
      </c>
      <c r="E11" s="17">
        <f t="shared" ref="E11:G13" si="0">D11</f>
        <v>0.25</v>
      </c>
      <c r="F11" s="17">
        <f t="shared" si="0"/>
        <v>0.25</v>
      </c>
      <c r="G11" s="17">
        <f t="shared" si="0"/>
        <v>0.25</v>
      </c>
    </row>
    <row r="12" spans="1:7">
      <c r="C12" s="10" t="s">
        <v>10</v>
      </c>
      <c r="D12" s="5">
        <v>0.15</v>
      </c>
      <c r="E12" s="17">
        <f t="shared" si="0"/>
        <v>0.15</v>
      </c>
      <c r="F12" s="17">
        <f t="shared" si="0"/>
        <v>0.15</v>
      </c>
      <c r="G12" s="17">
        <f t="shared" si="0"/>
        <v>0.15</v>
      </c>
    </row>
    <row r="13" spans="1:7">
      <c r="B13" s="2"/>
      <c r="C13" s="2" t="s">
        <v>5</v>
      </c>
      <c r="D13" s="5">
        <v>0.1</v>
      </c>
      <c r="E13" s="18">
        <v>0.09</v>
      </c>
      <c r="F13" s="18">
        <v>0.05</v>
      </c>
      <c r="G13" s="17">
        <f t="shared" si="0"/>
        <v>0.05</v>
      </c>
    </row>
    <row r="14" spans="1:7">
      <c r="C14" s="10" t="s">
        <v>11</v>
      </c>
      <c r="D14" s="2">
        <f>SUM(D10:D13)</f>
        <v>0.6</v>
      </c>
      <c r="E14" s="19">
        <f>SUM(E10:E13)</f>
        <v>0.59</v>
      </c>
      <c r="F14" s="19">
        <f>SUM(F10:F13)</f>
        <v>0.55000000000000004</v>
      </c>
      <c r="G14" s="19">
        <f>SUM(G10:G13)</f>
        <v>0.55000000000000004</v>
      </c>
    </row>
    <row r="15" spans="1:7">
      <c r="B15" s="12" t="s">
        <v>8</v>
      </c>
      <c r="C15" s="12"/>
      <c r="D15" s="8">
        <f>D6*D14</f>
        <v>600</v>
      </c>
      <c r="E15" s="8">
        <f t="shared" ref="E15:G15" si="1">E6*E14</f>
        <v>708</v>
      </c>
      <c r="F15" s="8">
        <f t="shared" si="1"/>
        <v>1375</v>
      </c>
      <c r="G15" s="8">
        <f t="shared" si="1"/>
        <v>5500</v>
      </c>
    </row>
    <row r="16" spans="1:7">
      <c r="A16" s="2"/>
      <c r="B16" s="2"/>
    </row>
    <row r="17" spans="1:7">
      <c r="B17" s="14" t="s">
        <v>12</v>
      </c>
      <c r="C17" s="14"/>
      <c r="D17" s="11">
        <f>D8-D15</f>
        <v>400</v>
      </c>
      <c r="E17" s="11">
        <f>E8-E15</f>
        <v>492</v>
      </c>
      <c r="F17" s="11">
        <f>F8-F15</f>
        <v>500</v>
      </c>
      <c r="G17" s="11">
        <f>G8-G15</f>
        <v>2000</v>
      </c>
    </row>
    <row r="18" spans="1:7">
      <c r="D18" s="3"/>
      <c r="E18" s="3"/>
      <c r="F18" s="3"/>
      <c r="G18" s="3"/>
    </row>
    <row r="19" spans="1:7">
      <c r="A19" s="13" t="s">
        <v>13</v>
      </c>
      <c r="B19" s="13"/>
      <c r="C19" s="13"/>
    </row>
    <row r="21" spans="1:7">
      <c r="B21" s="12" t="s">
        <v>16</v>
      </c>
      <c r="C21" s="12"/>
      <c r="D21" s="3">
        <f>SUM(D22:D23)</f>
        <v>60</v>
      </c>
      <c r="E21" s="3">
        <f>SUM(E22:E23)</f>
        <v>60</v>
      </c>
      <c r="F21" s="3">
        <f>SUM(F22:F24)</f>
        <v>1100</v>
      </c>
      <c r="G21" s="3">
        <f>SUM(G22:G24)</f>
        <v>1500</v>
      </c>
    </row>
    <row r="22" spans="1:7">
      <c r="B22" s="2"/>
      <c r="C22" s="2" t="s">
        <v>15</v>
      </c>
      <c r="D22" s="7">
        <v>10</v>
      </c>
      <c r="E22" s="7">
        <v>0</v>
      </c>
      <c r="F22" s="7">
        <v>100</v>
      </c>
      <c r="G22" s="7">
        <v>500</v>
      </c>
    </row>
    <row r="23" spans="1:7">
      <c r="C23" s="10" t="s">
        <v>17</v>
      </c>
      <c r="D23" s="7">
        <v>50</v>
      </c>
      <c r="E23" s="7">
        <v>60</v>
      </c>
      <c r="F23" s="7">
        <v>500</v>
      </c>
      <c r="G23" s="7">
        <v>1000</v>
      </c>
    </row>
    <row r="24" spans="1:7">
      <c r="C24" s="10" t="s">
        <v>26</v>
      </c>
      <c r="D24" s="7"/>
      <c r="E24" s="7"/>
      <c r="F24" s="7">
        <v>500</v>
      </c>
      <c r="G24" s="7">
        <v>0</v>
      </c>
    </row>
    <row r="25" spans="1:7">
      <c r="B25" s="12" t="s">
        <v>18</v>
      </c>
      <c r="C25" s="12"/>
      <c r="D25" s="3">
        <f>SUM(D26:D27)</f>
        <v>20</v>
      </c>
      <c r="E25" s="3">
        <f>SUM(E26:E27)</f>
        <v>0</v>
      </c>
      <c r="F25" s="3">
        <f>SUM(F26:F27)</f>
        <v>40</v>
      </c>
      <c r="G25" s="3">
        <f>SUM(G26:G27)</f>
        <v>50</v>
      </c>
    </row>
    <row r="26" spans="1:7">
      <c r="A26" s="2"/>
      <c r="B26" s="2"/>
      <c r="C26" s="10" t="s">
        <v>14</v>
      </c>
      <c r="D26" s="7">
        <v>15</v>
      </c>
      <c r="E26" s="7">
        <v>0</v>
      </c>
      <c r="F26" s="7">
        <v>30</v>
      </c>
      <c r="G26" s="7">
        <v>50</v>
      </c>
    </row>
    <row r="27" spans="1:7">
      <c r="C27" s="10" t="s">
        <v>19</v>
      </c>
      <c r="D27" s="7">
        <v>5</v>
      </c>
      <c r="E27" s="7">
        <v>0</v>
      </c>
      <c r="F27" s="7">
        <v>10</v>
      </c>
      <c r="G27" s="7">
        <v>0</v>
      </c>
    </row>
    <row r="28" spans="1:7">
      <c r="B28" s="12" t="s">
        <v>29</v>
      </c>
      <c r="C28" s="12"/>
      <c r="D28" s="3">
        <f>SUM(D31:D31)</f>
        <v>0</v>
      </c>
      <c r="E28" s="3">
        <f>SUM(E31:E31)</f>
        <v>0</v>
      </c>
      <c r="F28" s="3">
        <f>SUM(F31:F31)</f>
        <v>0</v>
      </c>
      <c r="G28" s="3">
        <f>G29*G30</f>
        <v>2000</v>
      </c>
    </row>
    <row r="29" spans="1:7">
      <c r="A29" s="2"/>
      <c r="B29" s="2"/>
      <c r="C29" s="10" t="s">
        <v>30</v>
      </c>
      <c r="D29" s="6">
        <v>1</v>
      </c>
      <c r="E29" s="6">
        <v>1</v>
      </c>
      <c r="F29" s="6">
        <v>2</v>
      </c>
      <c r="G29" s="6">
        <v>2</v>
      </c>
    </row>
    <row r="30" spans="1:7">
      <c r="A30" s="2"/>
      <c r="B30" s="2"/>
      <c r="C30" s="10" t="s">
        <v>31</v>
      </c>
      <c r="D30" s="7">
        <v>0</v>
      </c>
      <c r="E30" s="7">
        <v>0</v>
      </c>
      <c r="F30" s="7">
        <v>0</v>
      </c>
      <c r="G30" s="7">
        <v>1000</v>
      </c>
    </row>
    <row r="31" spans="1:7">
      <c r="D31" s="7"/>
      <c r="E31" s="7"/>
      <c r="F31" s="7"/>
      <c r="G31" s="7"/>
    </row>
    <row r="32" spans="1:7">
      <c r="B32" s="14" t="s">
        <v>24</v>
      </c>
      <c r="C32" s="14"/>
      <c r="D32" s="11">
        <f>D21+D25</f>
        <v>80</v>
      </c>
      <c r="E32" s="11">
        <f>E21+E25</f>
        <v>60</v>
      </c>
      <c r="F32" s="11">
        <f>F21+F25</f>
        <v>1140</v>
      </c>
      <c r="G32" s="11">
        <f>G21+G25+G28</f>
        <v>3550</v>
      </c>
    </row>
    <row r="34" spans="1:7">
      <c r="A34" s="13" t="s">
        <v>23</v>
      </c>
      <c r="B34" s="13"/>
      <c r="C34" s="13"/>
      <c r="D34" s="3">
        <f>D17-D32</f>
        <v>320</v>
      </c>
      <c r="E34" s="3">
        <f>E17-E32</f>
        <v>432</v>
      </c>
      <c r="F34" s="3">
        <f>F17-F32</f>
        <v>-640</v>
      </c>
      <c r="G34" s="3">
        <f>G17-G32</f>
        <v>-1550</v>
      </c>
    </row>
    <row r="35" spans="1:7">
      <c r="E35" s="8"/>
      <c r="F35" s="8"/>
      <c r="G35" s="8"/>
    </row>
    <row r="36" spans="1:7">
      <c r="A36" s="13" t="s">
        <v>20</v>
      </c>
      <c r="B36" s="13"/>
      <c r="C36" s="13"/>
      <c r="D36" s="8">
        <v>0</v>
      </c>
      <c r="E36" s="3">
        <v>0</v>
      </c>
      <c r="F36" s="3">
        <v>0</v>
      </c>
      <c r="G36" s="22">
        <v>2000</v>
      </c>
    </row>
    <row r="37" spans="1:7">
      <c r="A37" s="13" t="s">
        <v>22</v>
      </c>
      <c r="B37" s="13"/>
      <c r="C37" s="13"/>
      <c r="D37" s="8">
        <v>0</v>
      </c>
      <c r="E37" s="3">
        <v>0</v>
      </c>
      <c r="F37" s="3">
        <v>0</v>
      </c>
      <c r="G37" s="20">
        <v>0</v>
      </c>
    </row>
    <row r="38" spans="1:7">
      <c r="A38" s="2"/>
      <c r="B38" s="2"/>
      <c r="G38" s="21"/>
    </row>
    <row r="39" spans="1:7">
      <c r="A39" s="13" t="s">
        <v>21</v>
      </c>
      <c r="B39" s="13"/>
      <c r="C39" s="13"/>
      <c r="D39" s="3">
        <f>D34+D36+D37</f>
        <v>320</v>
      </c>
      <c r="E39" s="3">
        <f>D39+(E34+E36+E37)</f>
        <v>752</v>
      </c>
      <c r="F39" s="3">
        <f>E39+(F34+F36+F37)</f>
        <v>112</v>
      </c>
      <c r="G39" s="3">
        <f>F39+(G34+G36+G37)</f>
        <v>562</v>
      </c>
    </row>
    <row r="42" spans="1:7">
      <c r="A42" s="2"/>
      <c r="B42" s="2"/>
    </row>
  </sheetData>
  <mergeCells count="14">
    <mergeCell ref="A37:C37"/>
    <mergeCell ref="A39:C39"/>
    <mergeCell ref="B21:C21"/>
    <mergeCell ref="B25:C25"/>
    <mergeCell ref="B28:C28"/>
    <mergeCell ref="B32:C32"/>
    <mergeCell ref="A34:C34"/>
    <mergeCell ref="A36:C36"/>
    <mergeCell ref="A1:D1"/>
    <mergeCell ref="A4:C4"/>
    <mergeCell ref="B8:C8"/>
    <mergeCell ref="B15:C15"/>
    <mergeCell ref="B17:C17"/>
    <mergeCell ref="A19:C1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150" zoomScaleNormal="150" zoomScalePageLayoutView="150" workbookViewId="0">
      <pane xSplit="3" ySplit="3" topLeftCell="D4" activePane="bottomRight" state="frozenSplit"/>
      <selection pane="bottomLeft" activeCell="A4" sqref="A4"/>
      <selection pane="topRight" activeCell="D1" sqref="D1"/>
      <selection pane="bottomRight" sqref="A1:D1"/>
    </sheetView>
  </sheetViews>
  <sheetFormatPr baseColWidth="10" defaultRowHeight="15" x14ac:dyDescent="0"/>
  <cols>
    <col min="1" max="2" width="2.6640625" style="10" customWidth="1"/>
    <col min="3" max="3" width="15.83203125" style="10" customWidth="1"/>
    <col min="4" max="14" width="10.83203125" style="10"/>
    <col min="15" max="15" width="11.5" style="10" bestFit="1" customWidth="1"/>
    <col min="16" max="16384" width="10.83203125" style="10"/>
  </cols>
  <sheetData>
    <row r="1" spans="1:15">
      <c r="A1" s="15" t="s">
        <v>0</v>
      </c>
      <c r="B1" s="15"/>
      <c r="C1" s="15"/>
      <c r="D1" s="15"/>
    </row>
    <row r="3" spans="1:15" s="1" customFormat="1">
      <c r="D3" s="1" t="s">
        <v>1</v>
      </c>
      <c r="E3" s="1" t="s">
        <v>25</v>
      </c>
      <c r="F3" s="1" t="s">
        <v>27</v>
      </c>
      <c r="G3" s="1" t="s">
        <v>28</v>
      </c>
      <c r="H3" s="1" t="s">
        <v>32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37</v>
      </c>
      <c r="N3" s="1" t="s">
        <v>38</v>
      </c>
      <c r="O3" s="1" t="s">
        <v>39</v>
      </c>
    </row>
    <row r="4" spans="1:15">
      <c r="A4" s="14" t="s">
        <v>2</v>
      </c>
      <c r="B4" s="14"/>
      <c r="C4" s="14"/>
    </row>
    <row r="5" spans="1:15">
      <c r="A5" s="9"/>
      <c r="B5" s="9"/>
    </row>
    <row r="6" spans="1:15">
      <c r="C6" s="10" t="s">
        <v>3</v>
      </c>
      <c r="D6" s="6">
        <v>1000</v>
      </c>
      <c r="E6" s="6">
        <v>1200</v>
      </c>
      <c r="F6" s="6">
        <v>2500</v>
      </c>
      <c r="G6" s="6">
        <v>10000</v>
      </c>
      <c r="H6" s="6">
        <v>12000</v>
      </c>
      <c r="I6" s="6">
        <v>15000</v>
      </c>
      <c r="J6" s="6">
        <v>20000</v>
      </c>
      <c r="K6" s="6">
        <v>25000</v>
      </c>
      <c r="L6" s="6">
        <v>35000</v>
      </c>
      <c r="M6" s="6">
        <v>50000</v>
      </c>
      <c r="N6" s="6">
        <v>75000</v>
      </c>
      <c r="O6" s="6">
        <v>100000</v>
      </c>
    </row>
    <row r="7" spans="1:15">
      <c r="C7" s="10" t="s">
        <v>6</v>
      </c>
      <c r="D7" s="5">
        <v>1</v>
      </c>
      <c r="E7" s="5">
        <v>1</v>
      </c>
      <c r="F7" s="5">
        <v>0.75</v>
      </c>
      <c r="G7" s="2">
        <f>F7</f>
        <v>0.75</v>
      </c>
      <c r="H7" s="2">
        <f>G7</f>
        <v>0.75</v>
      </c>
      <c r="I7" s="2">
        <f t="shared" ref="I7:O7" si="0">H7</f>
        <v>0.75</v>
      </c>
      <c r="J7" s="2">
        <f t="shared" si="0"/>
        <v>0.75</v>
      </c>
      <c r="K7" s="2">
        <f t="shared" si="0"/>
        <v>0.75</v>
      </c>
      <c r="L7" s="2">
        <f t="shared" si="0"/>
        <v>0.75</v>
      </c>
      <c r="M7" s="2">
        <f t="shared" si="0"/>
        <v>0.75</v>
      </c>
      <c r="N7" s="2">
        <f t="shared" si="0"/>
        <v>0.75</v>
      </c>
      <c r="O7" s="2">
        <f t="shared" si="0"/>
        <v>0.75</v>
      </c>
    </row>
    <row r="8" spans="1:15">
      <c r="B8" s="12" t="s">
        <v>7</v>
      </c>
      <c r="C8" s="12"/>
      <c r="D8" s="8">
        <f>D6*D7</f>
        <v>1000</v>
      </c>
      <c r="E8" s="8">
        <f>E6*E7</f>
        <v>1200</v>
      </c>
      <c r="F8" s="8">
        <f>F6*F7</f>
        <v>1875</v>
      </c>
      <c r="G8" s="8">
        <f>G6*G7</f>
        <v>7500</v>
      </c>
      <c r="H8" s="8">
        <f t="shared" ref="H8:O8" si="1">H6*H7</f>
        <v>9000</v>
      </c>
      <c r="I8" s="8">
        <f t="shared" si="1"/>
        <v>11250</v>
      </c>
      <c r="J8" s="8">
        <f t="shared" si="1"/>
        <v>15000</v>
      </c>
      <c r="K8" s="8">
        <f t="shared" si="1"/>
        <v>18750</v>
      </c>
      <c r="L8" s="8">
        <f t="shared" si="1"/>
        <v>26250</v>
      </c>
      <c r="M8" s="8">
        <f t="shared" si="1"/>
        <v>37500</v>
      </c>
      <c r="N8" s="8">
        <f t="shared" si="1"/>
        <v>56250</v>
      </c>
      <c r="O8" s="8">
        <f t="shared" si="1"/>
        <v>75000</v>
      </c>
    </row>
    <row r="10" spans="1:15">
      <c r="C10" s="10" t="s">
        <v>4</v>
      </c>
      <c r="D10" s="5">
        <v>0.1</v>
      </c>
      <c r="E10" s="17">
        <f>D10</f>
        <v>0.1</v>
      </c>
      <c r="F10" s="17">
        <f>E10</f>
        <v>0.1</v>
      </c>
      <c r="G10" s="17">
        <f>F10</f>
        <v>0.1</v>
      </c>
      <c r="H10" s="17">
        <f t="shared" ref="H10:O10" si="2">G10</f>
        <v>0.1</v>
      </c>
      <c r="I10" s="17">
        <f t="shared" si="2"/>
        <v>0.1</v>
      </c>
      <c r="J10" s="17">
        <f t="shared" si="2"/>
        <v>0.1</v>
      </c>
      <c r="K10" s="17">
        <f t="shared" si="2"/>
        <v>0.1</v>
      </c>
      <c r="L10" s="17">
        <f t="shared" si="2"/>
        <v>0.1</v>
      </c>
      <c r="M10" s="17">
        <f t="shared" si="2"/>
        <v>0.1</v>
      </c>
      <c r="N10" s="17">
        <f t="shared" si="2"/>
        <v>0.1</v>
      </c>
      <c r="O10" s="17">
        <f t="shared" si="2"/>
        <v>0.1</v>
      </c>
    </row>
    <row r="11" spans="1:15">
      <c r="C11" s="10" t="s">
        <v>9</v>
      </c>
      <c r="D11" s="5">
        <v>0.25</v>
      </c>
      <c r="E11" s="17">
        <f t="shared" ref="E11:G13" si="3">D11</f>
        <v>0.25</v>
      </c>
      <c r="F11" s="17">
        <f t="shared" si="3"/>
        <v>0.25</v>
      </c>
      <c r="G11" s="17">
        <f t="shared" si="3"/>
        <v>0.25</v>
      </c>
      <c r="H11" s="17">
        <f t="shared" ref="H11:O11" si="4">G11</f>
        <v>0.25</v>
      </c>
      <c r="I11" s="17">
        <f t="shared" si="4"/>
        <v>0.25</v>
      </c>
      <c r="J11" s="17">
        <f t="shared" si="4"/>
        <v>0.25</v>
      </c>
      <c r="K11" s="17">
        <f t="shared" si="4"/>
        <v>0.25</v>
      </c>
      <c r="L11" s="17">
        <f t="shared" si="4"/>
        <v>0.25</v>
      </c>
      <c r="M11" s="17">
        <f t="shared" si="4"/>
        <v>0.25</v>
      </c>
      <c r="N11" s="17">
        <f t="shared" si="4"/>
        <v>0.25</v>
      </c>
      <c r="O11" s="17">
        <f t="shared" si="4"/>
        <v>0.25</v>
      </c>
    </row>
    <row r="12" spans="1:15">
      <c r="C12" s="10" t="s">
        <v>10</v>
      </c>
      <c r="D12" s="5">
        <v>0.15</v>
      </c>
      <c r="E12" s="17">
        <f t="shared" si="3"/>
        <v>0.15</v>
      </c>
      <c r="F12" s="17">
        <f t="shared" si="3"/>
        <v>0.15</v>
      </c>
      <c r="G12" s="17">
        <f t="shared" si="3"/>
        <v>0.15</v>
      </c>
      <c r="H12" s="17">
        <f t="shared" ref="H12:O12" si="5">G12</f>
        <v>0.15</v>
      </c>
      <c r="I12" s="17">
        <f t="shared" si="5"/>
        <v>0.15</v>
      </c>
      <c r="J12" s="17">
        <f t="shared" si="5"/>
        <v>0.15</v>
      </c>
      <c r="K12" s="17">
        <f t="shared" si="5"/>
        <v>0.15</v>
      </c>
      <c r="L12" s="17">
        <f t="shared" si="5"/>
        <v>0.15</v>
      </c>
      <c r="M12" s="17">
        <f t="shared" si="5"/>
        <v>0.15</v>
      </c>
      <c r="N12" s="17">
        <f t="shared" si="5"/>
        <v>0.15</v>
      </c>
      <c r="O12" s="17">
        <f t="shared" si="5"/>
        <v>0.15</v>
      </c>
    </row>
    <row r="13" spans="1:15">
      <c r="B13" s="2"/>
      <c r="C13" s="2" t="s">
        <v>5</v>
      </c>
      <c r="D13" s="5">
        <v>0.1</v>
      </c>
      <c r="E13" s="18">
        <v>0.09</v>
      </c>
      <c r="F13" s="18">
        <v>0.05</v>
      </c>
      <c r="G13" s="17">
        <f t="shared" si="3"/>
        <v>0.05</v>
      </c>
      <c r="H13" s="17">
        <f t="shared" ref="H13:O13" si="6">G13</f>
        <v>0.05</v>
      </c>
      <c r="I13" s="17">
        <f t="shared" si="6"/>
        <v>0.05</v>
      </c>
      <c r="J13" s="17">
        <f t="shared" si="6"/>
        <v>0.05</v>
      </c>
      <c r="K13" s="17">
        <f t="shared" si="6"/>
        <v>0.05</v>
      </c>
      <c r="L13" s="17">
        <f t="shared" si="6"/>
        <v>0.05</v>
      </c>
      <c r="M13" s="17">
        <f t="shared" si="6"/>
        <v>0.05</v>
      </c>
      <c r="N13" s="17">
        <f t="shared" si="6"/>
        <v>0.05</v>
      </c>
      <c r="O13" s="17">
        <f t="shared" si="6"/>
        <v>0.05</v>
      </c>
    </row>
    <row r="14" spans="1:15">
      <c r="C14" s="10" t="s">
        <v>11</v>
      </c>
      <c r="D14" s="2">
        <f>SUM(D10:D13)</f>
        <v>0.6</v>
      </c>
      <c r="E14" s="19">
        <f>SUM(E10:E13)</f>
        <v>0.59</v>
      </c>
      <c r="F14" s="19">
        <f>SUM(F10:F13)</f>
        <v>0.55000000000000004</v>
      </c>
      <c r="G14" s="19">
        <f>SUM(G10:G13)</f>
        <v>0.55000000000000004</v>
      </c>
      <c r="H14" s="19">
        <f t="shared" ref="H14:O14" si="7">SUM(H10:H13)</f>
        <v>0.55000000000000004</v>
      </c>
      <c r="I14" s="19">
        <f t="shared" si="7"/>
        <v>0.55000000000000004</v>
      </c>
      <c r="J14" s="19">
        <f t="shared" si="7"/>
        <v>0.55000000000000004</v>
      </c>
      <c r="K14" s="19">
        <f t="shared" si="7"/>
        <v>0.55000000000000004</v>
      </c>
      <c r="L14" s="19">
        <f t="shared" si="7"/>
        <v>0.55000000000000004</v>
      </c>
      <c r="M14" s="19">
        <f t="shared" si="7"/>
        <v>0.55000000000000004</v>
      </c>
      <c r="N14" s="19">
        <f t="shared" si="7"/>
        <v>0.55000000000000004</v>
      </c>
      <c r="O14" s="19">
        <f t="shared" si="7"/>
        <v>0.55000000000000004</v>
      </c>
    </row>
    <row r="15" spans="1:15">
      <c r="B15" s="12" t="s">
        <v>8</v>
      </c>
      <c r="C15" s="12"/>
      <c r="D15" s="8">
        <f>D6*D14</f>
        <v>600</v>
      </c>
      <c r="E15" s="8">
        <f t="shared" ref="E15:O15" si="8">E6*E14</f>
        <v>708</v>
      </c>
      <c r="F15" s="8">
        <f t="shared" si="8"/>
        <v>1375</v>
      </c>
      <c r="G15" s="8">
        <f t="shared" si="8"/>
        <v>5500</v>
      </c>
      <c r="H15" s="8">
        <f t="shared" si="8"/>
        <v>6600.0000000000009</v>
      </c>
      <c r="I15" s="8">
        <f t="shared" si="8"/>
        <v>8250</v>
      </c>
      <c r="J15" s="8">
        <f t="shared" si="8"/>
        <v>11000</v>
      </c>
      <c r="K15" s="8">
        <f t="shared" si="8"/>
        <v>13750.000000000002</v>
      </c>
      <c r="L15" s="8">
        <f t="shared" si="8"/>
        <v>19250</v>
      </c>
      <c r="M15" s="8">
        <f t="shared" si="8"/>
        <v>27500.000000000004</v>
      </c>
      <c r="N15" s="8">
        <f t="shared" si="8"/>
        <v>41250</v>
      </c>
      <c r="O15" s="8">
        <f t="shared" si="8"/>
        <v>55000.000000000007</v>
      </c>
    </row>
    <row r="16" spans="1:15">
      <c r="A16" s="2"/>
      <c r="B16" s="2"/>
    </row>
    <row r="17" spans="1:15">
      <c r="B17" s="14" t="s">
        <v>12</v>
      </c>
      <c r="C17" s="14"/>
      <c r="D17" s="11">
        <f>D8-D15</f>
        <v>400</v>
      </c>
      <c r="E17" s="11">
        <f>E8-E15</f>
        <v>492</v>
      </c>
      <c r="F17" s="11">
        <f>F8-F15</f>
        <v>500</v>
      </c>
      <c r="G17" s="11">
        <f>G8-G15</f>
        <v>2000</v>
      </c>
      <c r="H17" s="11">
        <f t="shared" ref="H17:O17" si="9">H8-H15</f>
        <v>2399.9999999999991</v>
      </c>
      <c r="I17" s="11">
        <f t="shared" si="9"/>
        <v>3000</v>
      </c>
      <c r="J17" s="11">
        <f t="shared" si="9"/>
        <v>4000</v>
      </c>
      <c r="K17" s="11">
        <f t="shared" si="9"/>
        <v>4999.9999999999982</v>
      </c>
      <c r="L17" s="11">
        <f t="shared" si="9"/>
        <v>7000</v>
      </c>
      <c r="M17" s="11">
        <f t="shared" si="9"/>
        <v>9999.9999999999964</v>
      </c>
      <c r="N17" s="11">
        <f t="shared" si="9"/>
        <v>15000</v>
      </c>
      <c r="O17" s="11">
        <f t="shared" si="9"/>
        <v>19999.999999999993</v>
      </c>
    </row>
    <row r="18" spans="1:15">
      <c r="D18" s="3"/>
      <c r="E18" s="3"/>
      <c r="F18" s="3"/>
      <c r="G18" s="3"/>
    </row>
    <row r="19" spans="1:15">
      <c r="A19" s="13" t="s">
        <v>13</v>
      </c>
      <c r="B19" s="13"/>
      <c r="C19" s="13"/>
    </row>
    <row r="21" spans="1:15">
      <c r="B21" s="12" t="s">
        <v>16</v>
      </c>
      <c r="C21" s="12"/>
      <c r="D21" s="3">
        <f>SUM(D22:D23)</f>
        <v>60</v>
      </c>
      <c r="E21" s="3">
        <f>SUM(E22:E23)</f>
        <v>60</v>
      </c>
      <c r="F21" s="3">
        <f>SUM(F22:F24)</f>
        <v>1100</v>
      </c>
      <c r="G21" s="3">
        <f>SUM(G22:G24)</f>
        <v>1500</v>
      </c>
      <c r="H21" s="3">
        <f t="shared" ref="H21:O21" si="10">SUM(H22:H24)</f>
        <v>1000</v>
      </c>
      <c r="I21" s="3">
        <f t="shared" si="10"/>
        <v>1100</v>
      </c>
      <c r="J21" s="3">
        <f t="shared" si="10"/>
        <v>1700</v>
      </c>
      <c r="K21" s="3">
        <f t="shared" si="10"/>
        <v>1400</v>
      </c>
      <c r="L21" s="3">
        <f t="shared" si="10"/>
        <v>2100</v>
      </c>
      <c r="M21" s="3">
        <f t="shared" si="10"/>
        <v>1800</v>
      </c>
      <c r="N21" s="3">
        <f t="shared" si="10"/>
        <v>2750</v>
      </c>
      <c r="O21" s="3">
        <f t="shared" si="10"/>
        <v>2000</v>
      </c>
    </row>
    <row r="22" spans="1:15">
      <c r="B22" s="2"/>
      <c r="C22" s="2" t="s">
        <v>15</v>
      </c>
      <c r="D22" s="7">
        <v>10</v>
      </c>
      <c r="E22" s="7">
        <v>0</v>
      </c>
      <c r="F22" s="7">
        <v>100</v>
      </c>
      <c r="G22" s="7">
        <v>500</v>
      </c>
      <c r="H22" s="7">
        <v>0</v>
      </c>
      <c r="I22" s="7">
        <v>0</v>
      </c>
      <c r="J22" s="7">
        <v>500</v>
      </c>
      <c r="K22" s="7">
        <v>0</v>
      </c>
      <c r="L22" s="7">
        <v>500</v>
      </c>
      <c r="M22" s="7">
        <v>0</v>
      </c>
      <c r="N22" s="7">
        <v>750</v>
      </c>
      <c r="O22" s="7">
        <v>0</v>
      </c>
    </row>
    <row r="23" spans="1:15">
      <c r="C23" s="10" t="s">
        <v>17</v>
      </c>
      <c r="D23" s="7">
        <v>50</v>
      </c>
      <c r="E23" s="7">
        <v>60</v>
      </c>
      <c r="F23" s="7">
        <v>500</v>
      </c>
      <c r="G23" s="7">
        <v>1000</v>
      </c>
      <c r="H23" s="7">
        <v>1000</v>
      </c>
      <c r="I23" s="7">
        <v>1100</v>
      </c>
      <c r="J23" s="7">
        <v>1200</v>
      </c>
      <c r="K23" s="7">
        <v>1400</v>
      </c>
      <c r="L23" s="7">
        <v>1600</v>
      </c>
      <c r="M23" s="7">
        <v>1800</v>
      </c>
      <c r="N23" s="7">
        <v>2000</v>
      </c>
      <c r="O23" s="7">
        <v>2000</v>
      </c>
    </row>
    <row r="24" spans="1:15">
      <c r="C24" s="10" t="s">
        <v>26</v>
      </c>
      <c r="D24" s="7">
        <v>0</v>
      </c>
      <c r="E24" s="7">
        <v>0</v>
      </c>
      <c r="F24" s="7">
        <v>500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</row>
    <row r="25" spans="1:15">
      <c r="B25" s="12" t="s">
        <v>18</v>
      </c>
      <c r="C25" s="12"/>
      <c r="D25" s="3">
        <f>SUM(D26:D27)</f>
        <v>20</v>
      </c>
      <c r="E25" s="3">
        <f>SUM(E26:E27)</f>
        <v>0</v>
      </c>
      <c r="F25" s="3">
        <f>SUM(F26:F27)</f>
        <v>40</v>
      </c>
      <c r="G25" s="3">
        <f>SUM(G26:G27)</f>
        <v>50</v>
      </c>
      <c r="H25" s="3">
        <f t="shared" ref="H25:O25" si="11">SUM(H26:H27)</f>
        <v>60</v>
      </c>
      <c r="I25" s="3">
        <f t="shared" si="11"/>
        <v>60</v>
      </c>
      <c r="J25" s="3">
        <f t="shared" si="11"/>
        <v>110</v>
      </c>
      <c r="K25" s="3">
        <f t="shared" si="11"/>
        <v>110</v>
      </c>
      <c r="L25" s="3">
        <f t="shared" si="11"/>
        <v>160</v>
      </c>
      <c r="M25" s="3">
        <f t="shared" si="11"/>
        <v>160</v>
      </c>
      <c r="N25" s="3">
        <f t="shared" si="11"/>
        <v>220</v>
      </c>
      <c r="O25" s="3">
        <f t="shared" si="11"/>
        <v>220</v>
      </c>
    </row>
    <row r="26" spans="1:15">
      <c r="A26" s="2"/>
      <c r="B26" s="2"/>
      <c r="C26" s="10" t="s">
        <v>14</v>
      </c>
      <c r="D26" s="7">
        <v>15</v>
      </c>
      <c r="E26" s="7">
        <v>0</v>
      </c>
      <c r="F26" s="7">
        <v>30</v>
      </c>
      <c r="G26" s="7">
        <v>50</v>
      </c>
      <c r="H26" s="7">
        <v>50</v>
      </c>
      <c r="I26" s="7">
        <v>50</v>
      </c>
      <c r="J26" s="7">
        <v>100</v>
      </c>
      <c r="K26" s="7">
        <v>100</v>
      </c>
      <c r="L26" s="7">
        <v>150</v>
      </c>
      <c r="M26" s="7">
        <v>150</v>
      </c>
      <c r="N26" s="7">
        <v>200</v>
      </c>
      <c r="O26" s="7">
        <v>200</v>
      </c>
    </row>
    <row r="27" spans="1:15">
      <c r="C27" s="10" t="s">
        <v>19</v>
      </c>
      <c r="D27" s="7">
        <v>5</v>
      </c>
      <c r="E27" s="7">
        <v>0</v>
      </c>
      <c r="F27" s="7">
        <v>10</v>
      </c>
      <c r="G27" s="7">
        <v>0</v>
      </c>
      <c r="H27" s="7">
        <v>10</v>
      </c>
      <c r="I27" s="7">
        <v>10</v>
      </c>
      <c r="J27" s="7">
        <v>10</v>
      </c>
      <c r="K27" s="7">
        <v>10</v>
      </c>
      <c r="L27" s="7">
        <v>10</v>
      </c>
      <c r="M27" s="7">
        <v>10</v>
      </c>
      <c r="N27" s="7">
        <v>20</v>
      </c>
      <c r="O27" s="7">
        <v>20</v>
      </c>
    </row>
    <row r="28" spans="1:15">
      <c r="B28" s="12" t="s">
        <v>29</v>
      </c>
      <c r="C28" s="12"/>
      <c r="D28" s="3">
        <f>SUM(D31:D31)</f>
        <v>0</v>
      </c>
      <c r="E28" s="3">
        <f>SUM(E31:E31)</f>
        <v>0</v>
      </c>
      <c r="F28" s="3">
        <f>SUM(F31:F31)</f>
        <v>0</v>
      </c>
      <c r="G28" s="3">
        <f>G29*G30</f>
        <v>2000</v>
      </c>
      <c r="H28" s="3">
        <f t="shared" ref="H28:O28" si="12">H29*H30</f>
        <v>2000</v>
      </c>
      <c r="I28" s="3">
        <f t="shared" si="12"/>
        <v>3000</v>
      </c>
      <c r="J28" s="3">
        <f t="shared" si="12"/>
        <v>3000</v>
      </c>
      <c r="K28" s="3">
        <f t="shared" si="12"/>
        <v>3000</v>
      </c>
      <c r="L28" s="3">
        <f t="shared" si="12"/>
        <v>4000</v>
      </c>
      <c r="M28" s="3">
        <f t="shared" si="12"/>
        <v>5000</v>
      </c>
      <c r="N28" s="3">
        <f t="shared" si="12"/>
        <v>6000</v>
      </c>
      <c r="O28" s="3">
        <f t="shared" si="12"/>
        <v>7000</v>
      </c>
    </row>
    <row r="29" spans="1:15">
      <c r="A29" s="2"/>
      <c r="B29" s="2"/>
      <c r="C29" s="10" t="s">
        <v>30</v>
      </c>
      <c r="D29" s="6">
        <v>1</v>
      </c>
      <c r="E29" s="6">
        <v>1</v>
      </c>
      <c r="F29" s="6">
        <v>2</v>
      </c>
      <c r="G29" s="6">
        <v>2</v>
      </c>
      <c r="H29" s="6">
        <v>2</v>
      </c>
      <c r="I29" s="6">
        <v>3</v>
      </c>
      <c r="J29" s="6">
        <v>3</v>
      </c>
      <c r="K29" s="6">
        <v>3</v>
      </c>
      <c r="L29" s="6">
        <v>4</v>
      </c>
      <c r="M29" s="6">
        <v>5</v>
      </c>
      <c r="N29" s="6">
        <v>6</v>
      </c>
      <c r="O29" s="6">
        <v>7</v>
      </c>
    </row>
    <row r="30" spans="1:15">
      <c r="A30" s="2"/>
      <c r="B30" s="2"/>
      <c r="C30" s="10" t="s">
        <v>31</v>
      </c>
      <c r="D30" s="7">
        <v>0</v>
      </c>
      <c r="E30" s="7">
        <v>0</v>
      </c>
      <c r="F30" s="7">
        <v>0</v>
      </c>
      <c r="G30" s="7">
        <v>1000</v>
      </c>
      <c r="H30" s="3">
        <f>G30</f>
        <v>1000</v>
      </c>
      <c r="I30" s="3">
        <f t="shared" ref="I30:O30" si="13">H30</f>
        <v>1000</v>
      </c>
      <c r="J30" s="3">
        <f t="shared" si="13"/>
        <v>1000</v>
      </c>
      <c r="K30" s="3">
        <f t="shared" si="13"/>
        <v>1000</v>
      </c>
      <c r="L30" s="3">
        <f t="shared" si="13"/>
        <v>1000</v>
      </c>
      <c r="M30" s="3">
        <f t="shared" si="13"/>
        <v>1000</v>
      </c>
      <c r="N30" s="3">
        <f t="shared" si="13"/>
        <v>1000</v>
      </c>
      <c r="O30" s="3">
        <f t="shared" si="13"/>
        <v>1000</v>
      </c>
    </row>
    <row r="31" spans="1:15">
      <c r="D31" s="7"/>
      <c r="E31" s="7"/>
      <c r="F31" s="7"/>
      <c r="G31" s="7"/>
    </row>
    <row r="32" spans="1:15">
      <c r="B32" s="14" t="s">
        <v>24</v>
      </c>
      <c r="C32" s="14"/>
      <c r="D32" s="11">
        <f>D21+D25</f>
        <v>80</v>
      </c>
      <c r="E32" s="11">
        <f>E21+E25</f>
        <v>60</v>
      </c>
      <c r="F32" s="11">
        <f>F21+F25</f>
        <v>1140</v>
      </c>
      <c r="G32" s="11">
        <f>G21+G25+G28</f>
        <v>3550</v>
      </c>
      <c r="H32" s="11">
        <f t="shared" ref="H32:O32" si="14">H21+H25+H28</f>
        <v>3060</v>
      </c>
      <c r="I32" s="11">
        <f t="shared" si="14"/>
        <v>4160</v>
      </c>
      <c r="J32" s="11">
        <f t="shared" si="14"/>
        <v>4810</v>
      </c>
      <c r="K32" s="11">
        <f t="shared" si="14"/>
        <v>4510</v>
      </c>
      <c r="L32" s="11">
        <f t="shared" si="14"/>
        <v>6260</v>
      </c>
      <c r="M32" s="11">
        <f t="shared" si="14"/>
        <v>6960</v>
      </c>
      <c r="N32" s="11">
        <f t="shared" si="14"/>
        <v>8970</v>
      </c>
      <c r="O32" s="11">
        <f t="shared" si="14"/>
        <v>9220</v>
      </c>
    </row>
    <row r="34" spans="1:15">
      <c r="A34" s="13" t="s">
        <v>23</v>
      </c>
      <c r="B34" s="13"/>
      <c r="C34" s="13"/>
      <c r="D34" s="3">
        <f>D17-D32</f>
        <v>320</v>
      </c>
      <c r="E34" s="3">
        <f>E17-E32</f>
        <v>432</v>
      </c>
      <c r="F34" s="3">
        <f>F17-F32</f>
        <v>-640</v>
      </c>
      <c r="G34" s="3">
        <f>G17-G32</f>
        <v>-1550</v>
      </c>
      <c r="H34" s="3">
        <f t="shared" ref="H34:O34" si="15">H17-H32</f>
        <v>-660.00000000000091</v>
      </c>
      <c r="I34" s="3">
        <f t="shared" si="15"/>
        <v>-1160</v>
      </c>
      <c r="J34" s="3">
        <f t="shared" si="15"/>
        <v>-810</v>
      </c>
      <c r="K34" s="3">
        <f t="shared" si="15"/>
        <v>489.99999999999818</v>
      </c>
      <c r="L34" s="3">
        <f t="shared" si="15"/>
        <v>740</v>
      </c>
      <c r="M34" s="3">
        <f t="shared" si="15"/>
        <v>3039.9999999999964</v>
      </c>
      <c r="N34" s="3">
        <f t="shared" si="15"/>
        <v>6030</v>
      </c>
      <c r="O34" s="3">
        <f t="shared" si="15"/>
        <v>10779.999999999993</v>
      </c>
    </row>
    <row r="35" spans="1:15">
      <c r="E35" s="8"/>
      <c r="F35" s="8"/>
      <c r="G35" s="8"/>
    </row>
    <row r="36" spans="1:15">
      <c r="A36" s="13" t="s">
        <v>20</v>
      </c>
      <c r="B36" s="13"/>
      <c r="C36" s="13"/>
      <c r="D36" s="8">
        <v>0</v>
      </c>
      <c r="E36" s="3">
        <v>0</v>
      </c>
      <c r="F36" s="3">
        <v>0</v>
      </c>
      <c r="G36" s="22">
        <v>2000</v>
      </c>
      <c r="H36" s="22">
        <v>2000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</row>
    <row r="37" spans="1:15">
      <c r="A37" s="13" t="s">
        <v>22</v>
      </c>
      <c r="B37" s="13"/>
      <c r="C37" s="13"/>
      <c r="D37" s="8">
        <v>0</v>
      </c>
      <c r="E37" s="3">
        <v>0</v>
      </c>
      <c r="F37" s="3">
        <v>0</v>
      </c>
      <c r="G37" s="20">
        <v>0</v>
      </c>
      <c r="H37" s="20">
        <v>0</v>
      </c>
      <c r="I37" s="20">
        <v>0</v>
      </c>
      <c r="J37" s="22">
        <v>500</v>
      </c>
      <c r="K37" s="22">
        <v>-100</v>
      </c>
      <c r="L37" s="22">
        <v>-200</v>
      </c>
      <c r="M37" s="22">
        <v>-200</v>
      </c>
      <c r="N37" s="20">
        <v>0</v>
      </c>
      <c r="O37" s="20">
        <v>0</v>
      </c>
    </row>
    <row r="38" spans="1:15">
      <c r="A38" s="2"/>
      <c r="B38" s="2"/>
      <c r="G38" s="21"/>
    </row>
    <row r="39" spans="1:15">
      <c r="A39" s="13" t="s">
        <v>21</v>
      </c>
      <c r="B39" s="13"/>
      <c r="C39" s="13"/>
      <c r="D39" s="3">
        <f>D34+D36+D37</f>
        <v>320</v>
      </c>
      <c r="E39" s="3">
        <f>D39+(E34+E36+E37)</f>
        <v>752</v>
      </c>
      <c r="F39" s="3">
        <f>E39+(F34+F36+F37)</f>
        <v>112</v>
      </c>
      <c r="G39" s="3">
        <f>F39+(G34+G36+G37)</f>
        <v>562</v>
      </c>
      <c r="H39" s="3">
        <f t="shared" ref="H39:O39" si="16">G39+(H34+H36+H37)</f>
        <v>1901.9999999999991</v>
      </c>
      <c r="I39" s="3">
        <f t="shared" si="16"/>
        <v>741.99999999999909</v>
      </c>
      <c r="J39" s="3">
        <f t="shared" si="16"/>
        <v>431.99999999999909</v>
      </c>
      <c r="K39" s="3">
        <f t="shared" si="16"/>
        <v>821.99999999999727</v>
      </c>
      <c r="L39" s="3">
        <f t="shared" si="16"/>
        <v>1361.9999999999973</v>
      </c>
      <c r="M39" s="3">
        <f t="shared" si="16"/>
        <v>4201.9999999999936</v>
      </c>
      <c r="N39" s="3">
        <f t="shared" si="16"/>
        <v>10231.999999999993</v>
      </c>
      <c r="O39" s="3">
        <f t="shared" si="16"/>
        <v>21011.999999999985</v>
      </c>
    </row>
    <row r="42" spans="1:15">
      <c r="A42" s="2"/>
      <c r="B42" s="2"/>
    </row>
  </sheetData>
  <mergeCells count="14">
    <mergeCell ref="A37:C37"/>
    <mergeCell ref="A39:C39"/>
    <mergeCell ref="B21:C21"/>
    <mergeCell ref="B25:C25"/>
    <mergeCell ref="B28:C28"/>
    <mergeCell ref="B32:C32"/>
    <mergeCell ref="A34:C34"/>
    <mergeCell ref="A36:C36"/>
    <mergeCell ref="A1:D1"/>
    <mergeCell ref="A4:C4"/>
    <mergeCell ref="B8:C8"/>
    <mergeCell ref="B15:C15"/>
    <mergeCell ref="B17:C17"/>
    <mergeCell ref="A19:C1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zoomScale="150" zoomScaleNormal="150" zoomScalePageLayoutView="150" workbookViewId="0">
      <pane xSplit="3" ySplit="3" topLeftCell="D4" activePane="bottomRight" state="frozenSplit"/>
      <selection pane="bottomLeft" activeCell="A4" sqref="A4"/>
      <selection pane="topRight" activeCell="D1" sqref="D1"/>
      <selection pane="bottomRight" sqref="A1:D1"/>
    </sheetView>
  </sheetViews>
  <sheetFormatPr baseColWidth="10" defaultRowHeight="15" outlineLevelCol="2" x14ac:dyDescent="0"/>
  <cols>
    <col min="1" max="2" width="2.6640625" style="10" customWidth="1"/>
    <col min="3" max="3" width="15.83203125" style="10" customWidth="1"/>
    <col min="4" max="14" width="10.83203125" style="10" customWidth="1" outlineLevel="2"/>
    <col min="15" max="15" width="11.5" style="10" customWidth="1" outlineLevel="2"/>
    <col min="16" max="16" width="10.83203125" style="27"/>
    <col min="17" max="16384" width="10.83203125" style="10"/>
  </cols>
  <sheetData>
    <row r="1" spans="1:16">
      <c r="A1" s="15" t="s">
        <v>0</v>
      </c>
      <c r="B1" s="15"/>
      <c r="C1" s="15"/>
      <c r="D1" s="15"/>
    </row>
    <row r="3" spans="1:16" s="1" customFormat="1">
      <c r="D3" s="1" t="s">
        <v>1</v>
      </c>
      <c r="E3" s="1" t="s">
        <v>25</v>
      </c>
      <c r="F3" s="1" t="s">
        <v>27</v>
      </c>
      <c r="G3" s="1" t="s">
        <v>28</v>
      </c>
      <c r="H3" s="1" t="s">
        <v>32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37</v>
      </c>
      <c r="N3" s="1" t="s">
        <v>38</v>
      </c>
      <c r="O3" s="1" t="s">
        <v>39</v>
      </c>
      <c r="P3" s="28" t="s">
        <v>40</v>
      </c>
    </row>
    <row r="4" spans="1:16">
      <c r="A4" s="14" t="s">
        <v>2</v>
      </c>
      <c r="B4" s="14"/>
      <c r="C4" s="14"/>
    </row>
    <row r="5" spans="1:16">
      <c r="A5" s="9"/>
      <c r="B5" s="9"/>
    </row>
    <row r="6" spans="1:16">
      <c r="C6" s="10" t="s">
        <v>3</v>
      </c>
      <c r="D6" s="6">
        <v>1000</v>
      </c>
      <c r="E6" s="6">
        <v>1200</v>
      </c>
      <c r="F6" s="6">
        <v>2500</v>
      </c>
      <c r="G6" s="6">
        <v>10000</v>
      </c>
      <c r="H6" s="6">
        <v>12000</v>
      </c>
      <c r="I6" s="6">
        <v>15000</v>
      </c>
      <c r="J6" s="6">
        <v>20000</v>
      </c>
      <c r="K6" s="6">
        <v>25000</v>
      </c>
      <c r="L6" s="6">
        <v>35000</v>
      </c>
      <c r="M6" s="6">
        <v>50000</v>
      </c>
      <c r="N6" s="6">
        <v>75000</v>
      </c>
      <c r="O6" s="6">
        <v>100000</v>
      </c>
      <c r="P6" s="24">
        <f>SUM(D6:O6)</f>
        <v>346700</v>
      </c>
    </row>
    <row r="7" spans="1:16">
      <c r="C7" s="10" t="s">
        <v>6</v>
      </c>
      <c r="D7" s="5">
        <v>1</v>
      </c>
      <c r="E7" s="5">
        <v>1</v>
      </c>
      <c r="F7" s="5">
        <v>0.75</v>
      </c>
      <c r="G7" s="2">
        <f>F7</f>
        <v>0.75</v>
      </c>
      <c r="H7" s="2">
        <f>G7</f>
        <v>0.75</v>
      </c>
      <c r="I7" s="2">
        <f t="shared" ref="I7:O7" si="0">H7</f>
        <v>0.75</v>
      </c>
      <c r="J7" s="2">
        <f t="shared" si="0"/>
        <v>0.75</v>
      </c>
      <c r="K7" s="2">
        <f t="shared" si="0"/>
        <v>0.75</v>
      </c>
      <c r="L7" s="2">
        <f t="shared" si="0"/>
        <v>0.75</v>
      </c>
      <c r="M7" s="2">
        <f t="shared" si="0"/>
        <v>0.75</v>
      </c>
      <c r="N7" s="2">
        <f t="shared" si="0"/>
        <v>0.75</v>
      </c>
      <c r="O7" s="2">
        <f t="shared" si="0"/>
        <v>0.75</v>
      </c>
      <c r="P7" s="26"/>
    </row>
    <row r="8" spans="1:16">
      <c r="B8" s="12" t="s">
        <v>7</v>
      </c>
      <c r="C8" s="12"/>
      <c r="D8" s="8">
        <f>D6*D7</f>
        <v>1000</v>
      </c>
      <c r="E8" s="8">
        <f>E6*E7</f>
        <v>1200</v>
      </c>
      <c r="F8" s="8">
        <f>F6*F7</f>
        <v>1875</v>
      </c>
      <c r="G8" s="8">
        <f>G6*G7</f>
        <v>7500</v>
      </c>
      <c r="H8" s="8">
        <f t="shared" ref="H8:O8" si="1">H6*H7</f>
        <v>9000</v>
      </c>
      <c r="I8" s="8">
        <f t="shared" si="1"/>
        <v>11250</v>
      </c>
      <c r="J8" s="8">
        <f t="shared" si="1"/>
        <v>15000</v>
      </c>
      <c r="K8" s="8">
        <f t="shared" si="1"/>
        <v>18750</v>
      </c>
      <c r="L8" s="8">
        <f t="shared" si="1"/>
        <v>26250</v>
      </c>
      <c r="M8" s="8">
        <f t="shared" si="1"/>
        <v>37500</v>
      </c>
      <c r="N8" s="8">
        <f t="shared" si="1"/>
        <v>56250</v>
      </c>
      <c r="O8" s="8">
        <f t="shared" si="1"/>
        <v>75000</v>
      </c>
      <c r="P8" s="11">
        <f>SUM(D8:O8)</f>
        <v>260575</v>
      </c>
    </row>
    <row r="10" spans="1:16">
      <c r="C10" s="10" t="s">
        <v>4</v>
      </c>
      <c r="D10" s="5">
        <v>0.1</v>
      </c>
      <c r="E10" s="17">
        <f>D10</f>
        <v>0.1</v>
      </c>
      <c r="F10" s="17">
        <f>E10</f>
        <v>0.1</v>
      </c>
      <c r="G10" s="17">
        <f>F10</f>
        <v>0.1</v>
      </c>
      <c r="H10" s="17">
        <f t="shared" ref="H10:O13" si="2">G10</f>
        <v>0.1</v>
      </c>
      <c r="I10" s="17">
        <f t="shared" si="2"/>
        <v>0.1</v>
      </c>
      <c r="J10" s="17">
        <f t="shared" si="2"/>
        <v>0.1</v>
      </c>
      <c r="K10" s="17">
        <f t="shared" si="2"/>
        <v>0.1</v>
      </c>
      <c r="L10" s="17">
        <f t="shared" si="2"/>
        <v>0.1</v>
      </c>
      <c r="M10" s="17">
        <f t="shared" si="2"/>
        <v>0.1</v>
      </c>
      <c r="N10" s="17">
        <f t="shared" si="2"/>
        <v>0.1</v>
      </c>
      <c r="O10" s="17">
        <f t="shared" si="2"/>
        <v>0.1</v>
      </c>
      <c r="P10" s="26"/>
    </row>
    <row r="11" spans="1:16">
      <c r="C11" s="10" t="s">
        <v>9</v>
      </c>
      <c r="D11" s="5">
        <v>0.25</v>
      </c>
      <c r="E11" s="17">
        <f t="shared" ref="E11:G13" si="3">D11</f>
        <v>0.25</v>
      </c>
      <c r="F11" s="17">
        <f t="shared" si="3"/>
        <v>0.25</v>
      </c>
      <c r="G11" s="17">
        <f t="shared" si="3"/>
        <v>0.25</v>
      </c>
      <c r="H11" s="17">
        <f t="shared" si="2"/>
        <v>0.25</v>
      </c>
      <c r="I11" s="17">
        <f t="shared" si="2"/>
        <v>0.25</v>
      </c>
      <c r="J11" s="17">
        <f t="shared" si="2"/>
        <v>0.25</v>
      </c>
      <c r="K11" s="17">
        <f t="shared" si="2"/>
        <v>0.25</v>
      </c>
      <c r="L11" s="17">
        <f t="shared" si="2"/>
        <v>0.25</v>
      </c>
      <c r="M11" s="17">
        <f t="shared" si="2"/>
        <v>0.25</v>
      </c>
      <c r="N11" s="17">
        <f t="shared" si="2"/>
        <v>0.25</v>
      </c>
      <c r="O11" s="17">
        <f t="shared" si="2"/>
        <v>0.25</v>
      </c>
      <c r="P11" s="26"/>
    </row>
    <row r="12" spans="1:16">
      <c r="C12" s="10" t="s">
        <v>10</v>
      </c>
      <c r="D12" s="5">
        <v>0.15</v>
      </c>
      <c r="E12" s="17">
        <f t="shared" si="3"/>
        <v>0.15</v>
      </c>
      <c r="F12" s="17">
        <f t="shared" si="3"/>
        <v>0.15</v>
      </c>
      <c r="G12" s="17">
        <f t="shared" si="3"/>
        <v>0.15</v>
      </c>
      <c r="H12" s="17">
        <f t="shared" si="2"/>
        <v>0.15</v>
      </c>
      <c r="I12" s="17">
        <f t="shared" si="2"/>
        <v>0.15</v>
      </c>
      <c r="J12" s="17">
        <f t="shared" si="2"/>
        <v>0.15</v>
      </c>
      <c r="K12" s="17">
        <f t="shared" si="2"/>
        <v>0.15</v>
      </c>
      <c r="L12" s="17">
        <f t="shared" si="2"/>
        <v>0.15</v>
      </c>
      <c r="M12" s="17">
        <f t="shared" si="2"/>
        <v>0.15</v>
      </c>
      <c r="N12" s="17">
        <f t="shared" si="2"/>
        <v>0.15</v>
      </c>
      <c r="O12" s="17">
        <f t="shared" si="2"/>
        <v>0.15</v>
      </c>
      <c r="P12" s="26"/>
    </row>
    <row r="13" spans="1:16">
      <c r="B13" s="2"/>
      <c r="C13" s="2" t="s">
        <v>5</v>
      </c>
      <c r="D13" s="5">
        <v>0.1</v>
      </c>
      <c r="E13" s="18">
        <v>0.09</v>
      </c>
      <c r="F13" s="18">
        <v>0.05</v>
      </c>
      <c r="G13" s="17">
        <f t="shared" si="3"/>
        <v>0.05</v>
      </c>
      <c r="H13" s="17">
        <f t="shared" si="2"/>
        <v>0.05</v>
      </c>
      <c r="I13" s="17">
        <f t="shared" si="2"/>
        <v>0.05</v>
      </c>
      <c r="J13" s="17">
        <f t="shared" si="2"/>
        <v>0.05</v>
      </c>
      <c r="K13" s="17">
        <f t="shared" si="2"/>
        <v>0.05</v>
      </c>
      <c r="L13" s="17">
        <f t="shared" si="2"/>
        <v>0.05</v>
      </c>
      <c r="M13" s="17">
        <f t="shared" si="2"/>
        <v>0.05</v>
      </c>
      <c r="N13" s="17">
        <f t="shared" si="2"/>
        <v>0.05</v>
      </c>
      <c r="O13" s="17">
        <f t="shared" si="2"/>
        <v>0.05</v>
      </c>
      <c r="P13" s="26"/>
    </row>
    <row r="14" spans="1:16">
      <c r="C14" s="10" t="s">
        <v>11</v>
      </c>
      <c r="D14" s="2">
        <f>SUM(D10:D13)</f>
        <v>0.6</v>
      </c>
      <c r="E14" s="19">
        <f>SUM(E10:E13)</f>
        <v>0.59</v>
      </c>
      <c r="F14" s="19">
        <f>SUM(F10:F13)</f>
        <v>0.55000000000000004</v>
      </c>
      <c r="G14" s="19">
        <f>SUM(G10:G13)</f>
        <v>0.55000000000000004</v>
      </c>
      <c r="H14" s="19">
        <f t="shared" ref="H14:O14" si="4">SUM(H10:H13)</f>
        <v>0.55000000000000004</v>
      </c>
      <c r="I14" s="19">
        <f t="shared" si="4"/>
        <v>0.55000000000000004</v>
      </c>
      <c r="J14" s="19">
        <f t="shared" si="4"/>
        <v>0.55000000000000004</v>
      </c>
      <c r="K14" s="19">
        <f t="shared" si="4"/>
        <v>0.55000000000000004</v>
      </c>
      <c r="L14" s="19">
        <f t="shared" si="4"/>
        <v>0.55000000000000004</v>
      </c>
      <c r="M14" s="19">
        <f t="shared" si="4"/>
        <v>0.55000000000000004</v>
      </c>
      <c r="N14" s="19">
        <f t="shared" si="4"/>
        <v>0.55000000000000004</v>
      </c>
      <c r="O14" s="19">
        <f t="shared" si="4"/>
        <v>0.55000000000000004</v>
      </c>
      <c r="P14" s="26"/>
    </row>
    <row r="15" spans="1:16">
      <c r="B15" s="12" t="s">
        <v>8</v>
      </c>
      <c r="C15" s="12"/>
      <c r="D15" s="8">
        <f>D6*D14</f>
        <v>600</v>
      </c>
      <c r="E15" s="8">
        <f t="shared" ref="E15:O15" si="5">E6*E14</f>
        <v>708</v>
      </c>
      <c r="F15" s="8">
        <f t="shared" si="5"/>
        <v>1375</v>
      </c>
      <c r="G15" s="8">
        <f t="shared" si="5"/>
        <v>5500</v>
      </c>
      <c r="H15" s="8">
        <f t="shared" si="5"/>
        <v>6600.0000000000009</v>
      </c>
      <c r="I15" s="8">
        <f t="shared" si="5"/>
        <v>8250</v>
      </c>
      <c r="J15" s="8">
        <f t="shared" si="5"/>
        <v>11000</v>
      </c>
      <c r="K15" s="8">
        <f t="shared" si="5"/>
        <v>13750.000000000002</v>
      </c>
      <c r="L15" s="8">
        <f t="shared" si="5"/>
        <v>19250</v>
      </c>
      <c r="M15" s="8">
        <f t="shared" si="5"/>
        <v>27500.000000000004</v>
      </c>
      <c r="N15" s="8">
        <f t="shared" si="5"/>
        <v>41250</v>
      </c>
      <c r="O15" s="8">
        <f t="shared" si="5"/>
        <v>55000.000000000007</v>
      </c>
      <c r="P15" s="11">
        <f>SUM(D15:O15)</f>
        <v>190783</v>
      </c>
    </row>
    <row r="16" spans="1:16">
      <c r="A16" s="2"/>
      <c r="B16" s="2"/>
    </row>
    <row r="17" spans="1:16">
      <c r="B17" s="14" t="s">
        <v>12</v>
      </c>
      <c r="C17" s="14"/>
      <c r="D17" s="11">
        <f>D8-D15</f>
        <v>400</v>
      </c>
      <c r="E17" s="11">
        <f>E8-E15</f>
        <v>492</v>
      </c>
      <c r="F17" s="11">
        <f>F8-F15</f>
        <v>500</v>
      </c>
      <c r="G17" s="11">
        <f>G8-G15</f>
        <v>2000</v>
      </c>
      <c r="H17" s="11">
        <f t="shared" ref="H17:O17" si="6">H8-H15</f>
        <v>2399.9999999999991</v>
      </c>
      <c r="I17" s="11">
        <f t="shared" si="6"/>
        <v>3000</v>
      </c>
      <c r="J17" s="11">
        <f t="shared" si="6"/>
        <v>4000</v>
      </c>
      <c r="K17" s="11">
        <f t="shared" si="6"/>
        <v>4999.9999999999982</v>
      </c>
      <c r="L17" s="11">
        <f t="shared" si="6"/>
        <v>7000</v>
      </c>
      <c r="M17" s="11">
        <f t="shared" si="6"/>
        <v>9999.9999999999964</v>
      </c>
      <c r="N17" s="11">
        <f t="shared" si="6"/>
        <v>15000</v>
      </c>
      <c r="O17" s="11">
        <f t="shared" si="6"/>
        <v>19999.999999999993</v>
      </c>
      <c r="P17" s="11">
        <f>SUM(D17:O17)</f>
        <v>69792</v>
      </c>
    </row>
    <row r="18" spans="1:16">
      <c r="D18" s="3"/>
      <c r="E18" s="3"/>
      <c r="F18" s="3"/>
      <c r="G18" s="3"/>
    </row>
    <row r="19" spans="1:16">
      <c r="A19" s="13" t="s">
        <v>13</v>
      </c>
      <c r="B19" s="13"/>
      <c r="C19" s="13"/>
    </row>
    <row r="21" spans="1:16">
      <c r="B21" s="12" t="s">
        <v>16</v>
      </c>
      <c r="C21" s="12"/>
      <c r="D21" s="3">
        <f>SUM(D22:D23)</f>
        <v>60</v>
      </c>
      <c r="E21" s="3">
        <f>SUM(E22:E23)</f>
        <v>60</v>
      </c>
      <c r="F21" s="3">
        <f>SUM(F22:F24)</f>
        <v>1100</v>
      </c>
      <c r="G21" s="3">
        <f>SUM(G22:G24)</f>
        <v>1500</v>
      </c>
      <c r="H21" s="3">
        <f t="shared" ref="H21:O21" si="7">SUM(H22:H24)</f>
        <v>1000</v>
      </c>
      <c r="I21" s="3">
        <f t="shared" si="7"/>
        <v>1100</v>
      </c>
      <c r="J21" s="3">
        <f t="shared" si="7"/>
        <v>1700</v>
      </c>
      <c r="K21" s="3">
        <f t="shared" si="7"/>
        <v>1400</v>
      </c>
      <c r="L21" s="3">
        <f t="shared" si="7"/>
        <v>2100</v>
      </c>
      <c r="M21" s="3">
        <f t="shared" si="7"/>
        <v>1800</v>
      </c>
      <c r="N21" s="3">
        <f t="shared" si="7"/>
        <v>2750</v>
      </c>
      <c r="O21" s="3">
        <f t="shared" si="7"/>
        <v>2000</v>
      </c>
      <c r="P21" s="11">
        <f>SUM(D21:O21)</f>
        <v>16570</v>
      </c>
    </row>
    <row r="22" spans="1:16">
      <c r="B22" s="2"/>
      <c r="C22" s="2" t="s">
        <v>15</v>
      </c>
      <c r="D22" s="7">
        <v>10</v>
      </c>
      <c r="E22" s="7">
        <v>0</v>
      </c>
      <c r="F22" s="7">
        <v>100</v>
      </c>
      <c r="G22" s="7">
        <v>500</v>
      </c>
      <c r="H22" s="7">
        <v>0</v>
      </c>
      <c r="I22" s="7">
        <v>0</v>
      </c>
      <c r="J22" s="7">
        <v>500</v>
      </c>
      <c r="K22" s="7">
        <v>0</v>
      </c>
      <c r="L22" s="7">
        <v>500</v>
      </c>
      <c r="M22" s="7">
        <v>0</v>
      </c>
      <c r="N22" s="7">
        <v>750</v>
      </c>
      <c r="O22" s="7">
        <v>0</v>
      </c>
    </row>
    <row r="23" spans="1:16">
      <c r="C23" s="10" t="s">
        <v>17</v>
      </c>
      <c r="D23" s="7">
        <v>50</v>
      </c>
      <c r="E23" s="7">
        <v>60</v>
      </c>
      <c r="F23" s="7">
        <v>500</v>
      </c>
      <c r="G23" s="7">
        <v>1000</v>
      </c>
      <c r="H23" s="7">
        <v>1000</v>
      </c>
      <c r="I23" s="7">
        <v>1100</v>
      </c>
      <c r="J23" s="7">
        <v>1200</v>
      </c>
      <c r="K23" s="7">
        <v>1400</v>
      </c>
      <c r="L23" s="7">
        <v>1600</v>
      </c>
      <c r="M23" s="7">
        <v>1800</v>
      </c>
      <c r="N23" s="7">
        <v>2000</v>
      </c>
      <c r="O23" s="7">
        <v>2000</v>
      </c>
    </row>
    <row r="24" spans="1:16">
      <c r="C24" s="10" t="s">
        <v>26</v>
      </c>
      <c r="D24" s="7">
        <v>0</v>
      </c>
      <c r="E24" s="7">
        <v>0</v>
      </c>
      <c r="F24" s="7">
        <v>500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</row>
    <row r="25" spans="1:16">
      <c r="B25" s="12" t="s">
        <v>18</v>
      </c>
      <c r="C25" s="12"/>
      <c r="D25" s="3">
        <f>SUM(D26:D27)</f>
        <v>20</v>
      </c>
      <c r="E25" s="3">
        <f>SUM(E26:E27)</f>
        <v>0</v>
      </c>
      <c r="F25" s="3">
        <f>SUM(F26:F27)</f>
        <v>40</v>
      </c>
      <c r="G25" s="3">
        <f>SUM(G26:G27)</f>
        <v>50</v>
      </c>
      <c r="H25" s="3">
        <f t="shared" ref="H25:O25" si="8">SUM(H26:H27)</f>
        <v>60</v>
      </c>
      <c r="I25" s="3">
        <f t="shared" si="8"/>
        <v>60</v>
      </c>
      <c r="J25" s="3">
        <f t="shared" si="8"/>
        <v>110</v>
      </c>
      <c r="K25" s="3">
        <f t="shared" si="8"/>
        <v>110</v>
      </c>
      <c r="L25" s="3">
        <f t="shared" si="8"/>
        <v>160</v>
      </c>
      <c r="M25" s="3">
        <f t="shared" si="8"/>
        <v>160</v>
      </c>
      <c r="N25" s="3">
        <f t="shared" si="8"/>
        <v>220</v>
      </c>
      <c r="O25" s="3">
        <f t="shared" si="8"/>
        <v>220</v>
      </c>
      <c r="P25" s="11">
        <f>SUM(D25:O25)</f>
        <v>1210</v>
      </c>
    </row>
    <row r="26" spans="1:16">
      <c r="A26" s="2"/>
      <c r="B26" s="2"/>
      <c r="C26" s="10" t="s">
        <v>14</v>
      </c>
      <c r="D26" s="7">
        <v>15</v>
      </c>
      <c r="E26" s="7">
        <v>0</v>
      </c>
      <c r="F26" s="7">
        <v>30</v>
      </c>
      <c r="G26" s="7">
        <v>50</v>
      </c>
      <c r="H26" s="7">
        <v>50</v>
      </c>
      <c r="I26" s="7">
        <v>50</v>
      </c>
      <c r="J26" s="7">
        <v>100</v>
      </c>
      <c r="K26" s="7">
        <v>100</v>
      </c>
      <c r="L26" s="7">
        <v>150</v>
      </c>
      <c r="M26" s="7">
        <v>150</v>
      </c>
      <c r="N26" s="7">
        <v>200</v>
      </c>
      <c r="O26" s="7">
        <v>200</v>
      </c>
    </row>
    <row r="27" spans="1:16">
      <c r="C27" s="10" t="s">
        <v>19</v>
      </c>
      <c r="D27" s="7">
        <v>5</v>
      </c>
      <c r="E27" s="7">
        <v>0</v>
      </c>
      <c r="F27" s="7">
        <v>10</v>
      </c>
      <c r="G27" s="7">
        <v>0</v>
      </c>
      <c r="H27" s="7">
        <v>10</v>
      </c>
      <c r="I27" s="7">
        <v>10</v>
      </c>
      <c r="J27" s="7">
        <v>10</v>
      </c>
      <c r="K27" s="7">
        <v>10</v>
      </c>
      <c r="L27" s="7">
        <v>10</v>
      </c>
      <c r="M27" s="7">
        <v>10</v>
      </c>
      <c r="N27" s="7">
        <v>20</v>
      </c>
      <c r="O27" s="7">
        <v>20</v>
      </c>
    </row>
    <row r="28" spans="1:16">
      <c r="B28" s="12" t="s">
        <v>29</v>
      </c>
      <c r="C28" s="12"/>
      <c r="D28" s="3">
        <f>SUM(D31:D31)</f>
        <v>0</v>
      </c>
      <c r="E28" s="3">
        <f>SUM(E31:E31)</f>
        <v>0</v>
      </c>
      <c r="F28" s="3">
        <f>SUM(F31:F31)</f>
        <v>0</v>
      </c>
      <c r="G28" s="3">
        <f>G29*G30</f>
        <v>2000</v>
      </c>
      <c r="H28" s="3">
        <f t="shared" ref="H28:O28" si="9">H29*H30</f>
        <v>2000</v>
      </c>
      <c r="I28" s="3">
        <f t="shared" si="9"/>
        <v>3000</v>
      </c>
      <c r="J28" s="3">
        <f t="shared" si="9"/>
        <v>3000</v>
      </c>
      <c r="K28" s="3">
        <f t="shared" si="9"/>
        <v>3000</v>
      </c>
      <c r="L28" s="3">
        <f t="shared" si="9"/>
        <v>4000</v>
      </c>
      <c r="M28" s="3">
        <f t="shared" si="9"/>
        <v>5000</v>
      </c>
      <c r="N28" s="3">
        <f t="shared" si="9"/>
        <v>6000</v>
      </c>
      <c r="O28" s="3">
        <f t="shared" si="9"/>
        <v>7000</v>
      </c>
      <c r="P28" s="11">
        <f>SUM(D28:O28)</f>
        <v>35000</v>
      </c>
    </row>
    <row r="29" spans="1:16">
      <c r="A29" s="2"/>
      <c r="B29" s="2"/>
      <c r="C29" s="10" t="s">
        <v>30</v>
      </c>
      <c r="D29" s="6">
        <v>1</v>
      </c>
      <c r="E29" s="6">
        <v>1</v>
      </c>
      <c r="F29" s="6">
        <v>2</v>
      </c>
      <c r="G29" s="6">
        <v>2</v>
      </c>
      <c r="H29" s="6">
        <v>2</v>
      </c>
      <c r="I29" s="6">
        <v>3</v>
      </c>
      <c r="J29" s="6">
        <v>3</v>
      </c>
      <c r="K29" s="6">
        <v>3</v>
      </c>
      <c r="L29" s="6">
        <v>4</v>
      </c>
      <c r="M29" s="6">
        <v>5</v>
      </c>
      <c r="N29" s="6">
        <v>6</v>
      </c>
      <c r="O29" s="6">
        <v>7</v>
      </c>
    </row>
    <row r="30" spans="1:16">
      <c r="A30" s="2"/>
      <c r="B30" s="2"/>
      <c r="C30" s="10" t="s">
        <v>31</v>
      </c>
      <c r="D30" s="7">
        <v>0</v>
      </c>
      <c r="E30" s="7">
        <v>0</v>
      </c>
      <c r="F30" s="7">
        <v>0</v>
      </c>
      <c r="G30" s="7">
        <v>1000</v>
      </c>
      <c r="H30" s="3">
        <f>G30</f>
        <v>1000</v>
      </c>
      <c r="I30" s="3">
        <f t="shared" ref="I30:O30" si="10">H30</f>
        <v>1000</v>
      </c>
      <c r="J30" s="3">
        <f t="shared" si="10"/>
        <v>1000</v>
      </c>
      <c r="K30" s="3">
        <f t="shared" si="10"/>
        <v>1000</v>
      </c>
      <c r="L30" s="3">
        <f t="shared" si="10"/>
        <v>1000</v>
      </c>
      <c r="M30" s="3">
        <f t="shared" si="10"/>
        <v>1000</v>
      </c>
      <c r="N30" s="3">
        <f t="shared" si="10"/>
        <v>1000</v>
      </c>
      <c r="O30" s="3">
        <f t="shared" si="10"/>
        <v>1000</v>
      </c>
    </row>
    <row r="31" spans="1:16">
      <c r="D31" s="7"/>
      <c r="E31" s="7"/>
      <c r="F31" s="7"/>
      <c r="G31" s="7"/>
    </row>
    <row r="32" spans="1:16">
      <c r="B32" s="14" t="s">
        <v>24</v>
      </c>
      <c r="C32" s="14"/>
      <c r="D32" s="11">
        <f>D21+D25</f>
        <v>80</v>
      </c>
      <c r="E32" s="11">
        <f>E21+E25</f>
        <v>60</v>
      </c>
      <c r="F32" s="11">
        <f>F21+F25</f>
        <v>1140</v>
      </c>
      <c r="G32" s="11">
        <f>G21+G25+G28</f>
        <v>3550</v>
      </c>
      <c r="H32" s="11">
        <f t="shared" ref="H32:O32" si="11">H21+H25+H28</f>
        <v>3060</v>
      </c>
      <c r="I32" s="11">
        <f t="shared" si="11"/>
        <v>4160</v>
      </c>
      <c r="J32" s="11">
        <f t="shared" si="11"/>
        <v>4810</v>
      </c>
      <c r="K32" s="11">
        <f t="shared" si="11"/>
        <v>4510</v>
      </c>
      <c r="L32" s="11">
        <f t="shared" si="11"/>
        <v>6260</v>
      </c>
      <c r="M32" s="11">
        <f t="shared" si="11"/>
        <v>6960</v>
      </c>
      <c r="N32" s="11">
        <f t="shared" si="11"/>
        <v>8970</v>
      </c>
      <c r="O32" s="11">
        <f t="shared" si="11"/>
        <v>9220</v>
      </c>
      <c r="P32" s="11">
        <f>SUM(D32:O32)</f>
        <v>52780</v>
      </c>
    </row>
    <row r="34" spans="1:16">
      <c r="A34" s="13" t="s">
        <v>23</v>
      </c>
      <c r="B34" s="13"/>
      <c r="C34" s="13"/>
      <c r="D34" s="3">
        <f>D17-D32</f>
        <v>320</v>
      </c>
      <c r="E34" s="3">
        <f>E17-E32</f>
        <v>432</v>
      </c>
      <c r="F34" s="3">
        <f>F17-F32</f>
        <v>-640</v>
      </c>
      <c r="G34" s="3">
        <f>G17-G32</f>
        <v>-1550</v>
      </c>
      <c r="H34" s="3">
        <f t="shared" ref="H34:P34" si="12">H17-H32</f>
        <v>-660.00000000000091</v>
      </c>
      <c r="I34" s="3">
        <f t="shared" si="12"/>
        <v>-1160</v>
      </c>
      <c r="J34" s="3">
        <f t="shared" si="12"/>
        <v>-810</v>
      </c>
      <c r="K34" s="3">
        <f t="shared" si="12"/>
        <v>489.99999999999818</v>
      </c>
      <c r="L34" s="3">
        <f t="shared" si="12"/>
        <v>740</v>
      </c>
      <c r="M34" s="3">
        <f t="shared" si="12"/>
        <v>3039.9999999999964</v>
      </c>
      <c r="N34" s="3">
        <f t="shared" si="12"/>
        <v>6030</v>
      </c>
      <c r="O34" s="3">
        <f t="shared" si="12"/>
        <v>10779.999999999993</v>
      </c>
      <c r="P34" s="11">
        <f t="shared" si="12"/>
        <v>17012</v>
      </c>
    </row>
    <row r="35" spans="1:16">
      <c r="E35" s="8"/>
      <c r="F35" s="8"/>
      <c r="G35" s="8"/>
    </row>
    <row r="36" spans="1:16">
      <c r="A36" s="13" t="s">
        <v>20</v>
      </c>
      <c r="B36" s="13"/>
      <c r="C36" s="13"/>
      <c r="D36" s="8">
        <v>0</v>
      </c>
      <c r="E36" s="3">
        <v>0</v>
      </c>
      <c r="F36" s="3">
        <v>0</v>
      </c>
      <c r="G36" s="22">
        <v>2000</v>
      </c>
      <c r="H36" s="22">
        <v>2000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11">
        <f>SUM(D36:O36)</f>
        <v>4000</v>
      </c>
    </row>
    <row r="37" spans="1:16">
      <c r="A37" s="13" t="s">
        <v>22</v>
      </c>
      <c r="B37" s="13"/>
      <c r="C37" s="13"/>
      <c r="D37" s="8">
        <v>0</v>
      </c>
      <c r="E37" s="3">
        <v>0</v>
      </c>
      <c r="F37" s="3">
        <v>0</v>
      </c>
      <c r="G37" s="20">
        <v>0</v>
      </c>
      <c r="H37" s="20">
        <v>0</v>
      </c>
      <c r="I37" s="20">
        <v>0</v>
      </c>
      <c r="J37" s="22">
        <v>500</v>
      </c>
      <c r="K37" s="22">
        <v>-100</v>
      </c>
      <c r="L37" s="22">
        <v>-200</v>
      </c>
      <c r="M37" s="22">
        <v>-200</v>
      </c>
      <c r="N37" s="20">
        <v>0</v>
      </c>
      <c r="O37" s="20">
        <v>0</v>
      </c>
      <c r="P37" s="11">
        <f>SUM(D37:O37)</f>
        <v>0</v>
      </c>
    </row>
    <row r="38" spans="1:16">
      <c r="A38" s="2"/>
      <c r="B38" s="2"/>
      <c r="G38" s="21"/>
    </row>
    <row r="39" spans="1:16">
      <c r="A39" s="13" t="s">
        <v>21</v>
      </c>
      <c r="B39" s="13"/>
      <c r="C39" s="13"/>
      <c r="D39" s="3">
        <f>D34+D36+D37</f>
        <v>320</v>
      </c>
      <c r="E39" s="3">
        <f>D39+(E34+E36+E37)</f>
        <v>752</v>
      </c>
      <c r="F39" s="3">
        <f>E39+(F34+F36+F37)</f>
        <v>112</v>
      </c>
      <c r="G39" s="3">
        <f>F39+(G34+G36+G37)</f>
        <v>562</v>
      </c>
      <c r="H39" s="3">
        <f t="shared" ref="H39:O39" si="13">G39+(H34+H36+H37)</f>
        <v>1901.9999999999991</v>
      </c>
      <c r="I39" s="3">
        <f t="shared" si="13"/>
        <v>741.99999999999909</v>
      </c>
      <c r="J39" s="3">
        <f t="shared" si="13"/>
        <v>431.99999999999909</v>
      </c>
      <c r="K39" s="3">
        <f t="shared" si="13"/>
        <v>821.99999999999727</v>
      </c>
      <c r="L39" s="3">
        <f t="shared" si="13"/>
        <v>1361.9999999999973</v>
      </c>
      <c r="M39" s="3">
        <f t="shared" si="13"/>
        <v>4201.9999999999936</v>
      </c>
      <c r="N39" s="3">
        <f t="shared" si="13"/>
        <v>10231.999999999993</v>
      </c>
      <c r="O39" s="3">
        <f t="shared" si="13"/>
        <v>21011.999999999985</v>
      </c>
      <c r="P39" s="11">
        <f>O39</f>
        <v>21011.999999999985</v>
      </c>
    </row>
    <row r="40" spans="1:16">
      <c r="P40" s="29">
        <f>P34+P36+P37</f>
        <v>21012</v>
      </c>
    </row>
    <row r="42" spans="1:16">
      <c r="A42" s="2"/>
      <c r="B42" s="2"/>
    </row>
  </sheetData>
  <mergeCells count="14">
    <mergeCell ref="A37:C37"/>
    <mergeCell ref="A39:C39"/>
    <mergeCell ref="B21:C21"/>
    <mergeCell ref="B25:C25"/>
    <mergeCell ref="B28:C28"/>
    <mergeCell ref="B32:C32"/>
    <mergeCell ref="A34:C34"/>
    <mergeCell ref="A36:C36"/>
    <mergeCell ref="A1:D1"/>
    <mergeCell ref="A4:C4"/>
    <mergeCell ref="B8:C8"/>
    <mergeCell ref="B15:C15"/>
    <mergeCell ref="B17:C17"/>
    <mergeCell ref="A19:C1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150" zoomScaleNormal="150" zoomScalePageLayoutView="150" workbookViewId="0">
      <pane xSplit="3" ySplit="3" topLeftCell="D12" activePane="bottomRight" state="frozenSplit"/>
      <selection pane="bottomLeft" activeCell="A4" sqref="A4"/>
      <selection pane="topRight" activeCell="D1" sqref="D1"/>
      <selection pane="bottomRight" sqref="A1:D1"/>
    </sheetView>
  </sheetViews>
  <sheetFormatPr baseColWidth="10" defaultRowHeight="15" outlineLevelCol="2" x14ac:dyDescent="0"/>
  <cols>
    <col min="1" max="2" width="2.6640625" style="10" customWidth="1"/>
    <col min="3" max="3" width="15.83203125" style="10" customWidth="1"/>
    <col min="4" max="14" width="10.83203125" style="10" customWidth="1" outlineLevel="2"/>
    <col min="15" max="15" width="11.5" style="10" customWidth="1" outlineLevel="2"/>
    <col min="16" max="16" width="10.83203125" style="27"/>
    <col min="17" max="20" width="10.83203125" style="10" outlineLevel="1"/>
    <col min="21" max="16384" width="10.83203125" style="10"/>
  </cols>
  <sheetData>
    <row r="1" spans="1:21">
      <c r="A1" s="15" t="s">
        <v>0</v>
      </c>
      <c r="B1" s="15"/>
      <c r="C1" s="15"/>
      <c r="D1" s="15"/>
    </row>
    <row r="3" spans="1:21" s="1" customFormat="1">
      <c r="D3" s="1" t="s">
        <v>1</v>
      </c>
      <c r="E3" s="1" t="s">
        <v>25</v>
      </c>
      <c r="F3" s="1" t="s">
        <v>27</v>
      </c>
      <c r="G3" s="1" t="s">
        <v>28</v>
      </c>
      <c r="H3" s="1" t="s">
        <v>32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37</v>
      </c>
      <c r="N3" s="1" t="s">
        <v>38</v>
      </c>
      <c r="O3" s="1" t="s">
        <v>39</v>
      </c>
      <c r="P3" s="28" t="s">
        <v>40</v>
      </c>
      <c r="Q3" s="1" t="s">
        <v>41</v>
      </c>
      <c r="R3" s="1" t="s">
        <v>42</v>
      </c>
      <c r="S3" s="1" t="s">
        <v>43</v>
      </c>
      <c r="T3" s="1" t="s">
        <v>44</v>
      </c>
      <c r="U3" s="1" t="s">
        <v>45</v>
      </c>
    </row>
    <row r="4" spans="1:21">
      <c r="A4" s="14" t="s">
        <v>2</v>
      </c>
      <c r="B4" s="14"/>
      <c r="C4" s="14"/>
    </row>
    <row r="5" spans="1:21">
      <c r="A5" s="9"/>
      <c r="B5" s="9"/>
    </row>
    <row r="6" spans="1:21">
      <c r="C6" s="10" t="s">
        <v>3</v>
      </c>
      <c r="D6" s="6">
        <v>1000</v>
      </c>
      <c r="E6" s="6">
        <v>1200</v>
      </c>
      <c r="F6" s="6">
        <v>2500</v>
      </c>
      <c r="G6" s="6">
        <v>10000</v>
      </c>
      <c r="H6" s="6">
        <v>12000</v>
      </c>
      <c r="I6" s="6">
        <v>15000</v>
      </c>
      <c r="J6" s="6">
        <v>20000</v>
      </c>
      <c r="K6" s="6">
        <v>25000</v>
      </c>
      <c r="L6" s="6">
        <v>35000</v>
      </c>
      <c r="M6" s="6">
        <v>50000</v>
      </c>
      <c r="N6" s="6">
        <v>75000</v>
      </c>
      <c r="O6" s="6">
        <v>100000</v>
      </c>
      <c r="P6" s="24">
        <f>SUM(D6:O6)</f>
        <v>346700</v>
      </c>
      <c r="Q6" s="6">
        <v>60000</v>
      </c>
      <c r="R6" s="6">
        <v>300000</v>
      </c>
      <c r="S6" s="6">
        <v>400000</v>
      </c>
      <c r="T6" s="6">
        <v>250000</v>
      </c>
      <c r="U6" s="24">
        <f>SUM(Q6:T6)</f>
        <v>1010000</v>
      </c>
    </row>
    <row r="7" spans="1:21">
      <c r="C7" s="10" t="s">
        <v>6</v>
      </c>
      <c r="D7" s="5">
        <v>1</v>
      </c>
      <c r="E7" s="5">
        <v>1</v>
      </c>
      <c r="F7" s="5">
        <v>0.75</v>
      </c>
      <c r="G7" s="2">
        <f>F7</f>
        <v>0.75</v>
      </c>
      <c r="H7" s="2">
        <f>G7</f>
        <v>0.75</v>
      </c>
      <c r="I7" s="2">
        <f t="shared" ref="I7:O7" si="0">H7</f>
        <v>0.75</v>
      </c>
      <c r="J7" s="2">
        <f t="shared" si="0"/>
        <v>0.75</v>
      </c>
      <c r="K7" s="2">
        <f t="shared" si="0"/>
        <v>0.75</v>
      </c>
      <c r="L7" s="2">
        <f t="shared" si="0"/>
        <v>0.75</v>
      </c>
      <c r="M7" s="2">
        <f t="shared" si="0"/>
        <v>0.75</v>
      </c>
      <c r="N7" s="2">
        <f t="shared" si="0"/>
        <v>0.75</v>
      </c>
      <c r="O7" s="2">
        <f t="shared" si="0"/>
        <v>0.75</v>
      </c>
      <c r="P7" s="26"/>
      <c r="Q7" s="2">
        <f>O7</f>
        <v>0.75</v>
      </c>
      <c r="R7" s="2">
        <f>Q7</f>
        <v>0.75</v>
      </c>
      <c r="S7" s="2">
        <f>Q7</f>
        <v>0.75</v>
      </c>
      <c r="T7" s="2">
        <f>R7</f>
        <v>0.75</v>
      </c>
    </row>
    <row r="8" spans="1:21">
      <c r="B8" s="12" t="s">
        <v>7</v>
      </c>
      <c r="C8" s="12"/>
      <c r="D8" s="8">
        <f>D6*D7</f>
        <v>1000</v>
      </c>
      <c r="E8" s="8">
        <f>E6*E7</f>
        <v>1200</v>
      </c>
      <c r="F8" s="8">
        <f>F6*F7</f>
        <v>1875</v>
      </c>
      <c r="G8" s="8">
        <f>G6*G7</f>
        <v>7500</v>
      </c>
      <c r="H8" s="8">
        <f t="shared" ref="H8:O8" si="1">H6*H7</f>
        <v>9000</v>
      </c>
      <c r="I8" s="8">
        <f t="shared" si="1"/>
        <v>11250</v>
      </c>
      <c r="J8" s="8">
        <f t="shared" si="1"/>
        <v>15000</v>
      </c>
      <c r="K8" s="8">
        <f t="shared" si="1"/>
        <v>18750</v>
      </c>
      <c r="L8" s="8">
        <f t="shared" si="1"/>
        <v>26250</v>
      </c>
      <c r="M8" s="8">
        <f t="shared" si="1"/>
        <v>37500</v>
      </c>
      <c r="N8" s="8">
        <f t="shared" si="1"/>
        <v>56250</v>
      </c>
      <c r="O8" s="8">
        <f t="shared" si="1"/>
        <v>75000</v>
      </c>
      <c r="P8" s="11">
        <f>SUM(D8:O8)</f>
        <v>260575</v>
      </c>
      <c r="Q8" s="8">
        <f t="shared" ref="Q8:T8" si="2">Q6*Q7</f>
        <v>45000</v>
      </c>
      <c r="R8" s="8">
        <f t="shared" si="2"/>
        <v>225000</v>
      </c>
      <c r="S8" s="8">
        <f t="shared" si="2"/>
        <v>300000</v>
      </c>
      <c r="T8" s="8">
        <f t="shared" si="2"/>
        <v>187500</v>
      </c>
      <c r="U8" s="11">
        <f>SUM(Q8:T8)</f>
        <v>757500</v>
      </c>
    </row>
    <row r="10" spans="1:21">
      <c r="C10" s="10" t="s">
        <v>4</v>
      </c>
      <c r="D10" s="5">
        <v>0.1</v>
      </c>
      <c r="E10" s="17">
        <f>D10</f>
        <v>0.1</v>
      </c>
      <c r="F10" s="17">
        <f>E10</f>
        <v>0.1</v>
      </c>
      <c r="G10" s="17">
        <f>F10</f>
        <v>0.1</v>
      </c>
      <c r="H10" s="17">
        <f t="shared" ref="H10:O13" si="3">G10</f>
        <v>0.1</v>
      </c>
      <c r="I10" s="17">
        <f t="shared" si="3"/>
        <v>0.1</v>
      </c>
      <c r="J10" s="17">
        <f t="shared" si="3"/>
        <v>0.1</v>
      </c>
      <c r="K10" s="17">
        <f t="shared" si="3"/>
        <v>0.1</v>
      </c>
      <c r="L10" s="17">
        <f t="shared" si="3"/>
        <v>0.1</v>
      </c>
      <c r="M10" s="17">
        <f t="shared" si="3"/>
        <v>0.1</v>
      </c>
      <c r="N10" s="17">
        <f t="shared" si="3"/>
        <v>0.1</v>
      </c>
      <c r="O10" s="17">
        <f t="shared" si="3"/>
        <v>0.1</v>
      </c>
      <c r="P10" s="26"/>
      <c r="Q10" s="19">
        <f>O10</f>
        <v>0.1</v>
      </c>
      <c r="R10" s="19">
        <f>Q10</f>
        <v>0.1</v>
      </c>
      <c r="S10" s="19">
        <f>Q10</f>
        <v>0.1</v>
      </c>
      <c r="T10" s="19">
        <f>R10</f>
        <v>0.1</v>
      </c>
    </row>
    <row r="11" spans="1:21">
      <c r="C11" s="10" t="s">
        <v>9</v>
      </c>
      <c r="D11" s="5">
        <v>0.25</v>
      </c>
      <c r="E11" s="17">
        <f t="shared" ref="E11:G13" si="4">D11</f>
        <v>0.25</v>
      </c>
      <c r="F11" s="17">
        <f t="shared" si="4"/>
        <v>0.25</v>
      </c>
      <c r="G11" s="17">
        <f t="shared" si="4"/>
        <v>0.25</v>
      </c>
      <c r="H11" s="17">
        <f t="shared" si="3"/>
        <v>0.25</v>
      </c>
      <c r="I11" s="17">
        <f t="shared" si="3"/>
        <v>0.25</v>
      </c>
      <c r="J11" s="17">
        <f t="shared" si="3"/>
        <v>0.25</v>
      </c>
      <c r="K11" s="17">
        <f t="shared" si="3"/>
        <v>0.25</v>
      </c>
      <c r="L11" s="17">
        <f t="shared" si="3"/>
        <v>0.25</v>
      </c>
      <c r="M11" s="17">
        <f t="shared" si="3"/>
        <v>0.25</v>
      </c>
      <c r="N11" s="17">
        <f t="shared" si="3"/>
        <v>0.25</v>
      </c>
      <c r="O11" s="17">
        <f t="shared" si="3"/>
        <v>0.25</v>
      </c>
      <c r="P11" s="26"/>
      <c r="Q11" s="30">
        <v>0.28000000000000003</v>
      </c>
      <c r="R11" s="19">
        <f t="shared" ref="R11:R14" si="5">Q11</f>
        <v>0.28000000000000003</v>
      </c>
      <c r="S11" s="19">
        <f t="shared" ref="Q11:T14" si="6">Q11</f>
        <v>0.28000000000000003</v>
      </c>
      <c r="T11" s="19">
        <f t="shared" si="6"/>
        <v>0.28000000000000003</v>
      </c>
    </row>
    <row r="12" spans="1:21">
      <c r="C12" s="10" t="s">
        <v>10</v>
      </c>
      <c r="D12" s="5">
        <v>0.15</v>
      </c>
      <c r="E12" s="17">
        <f t="shared" si="4"/>
        <v>0.15</v>
      </c>
      <c r="F12" s="17">
        <f t="shared" si="4"/>
        <v>0.15</v>
      </c>
      <c r="G12" s="17">
        <f t="shared" si="4"/>
        <v>0.15</v>
      </c>
      <c r="H12" s="17">
        <f t="shared" si="3"/>
        <v>0.15</v>
      </c>
      <c r="I12" s="17">
        <f t="shared" si="3"/>
        <v>0.15</v>
      </c>
      <c r="J12" s="17">
        <f t="shared" si="3"/>
        <v>0.15</v>
      </c>
      <c r="K12" s="17">
        <f t="shared" si="3"/>
        <v>0.15</v>
      </c>
      <c r="L12" s="17">
        <f t="shared" si="3"/>
        <v>0.15</v>
      </c>
      <c r="M12" s="17">
        <f t="shared" si="3"/>
        <v>0.15</v>
      </c>
      <c r="N12" s="17">
        <f t="shared" si="3"/>
        <v>0.15</v>
      </c>
      <c r="O12" s="17">
        <f t="shared" si="3"/>
        <v>0.15</v>
      </c>
      <c r="P12" s="26"/>
      <c r="Q12" s="30">
        <v>0.17</v>
      </c>
      <c r="R12" s="19">
        <f t="shared" si="5"/>
        <v>0.17</v>
      </c>
      <c r="S12" s="19">
        <f t="shared" si="6"/>
        <v>0.17</v>
      </c>
      <c r="T12" s="19">
        <f t="shared" si="6"/>
        <v>0.17</v>
      </c>
    </row>
    <row r="13" spans="1:21">
      <c r="B13" s="2"/>
      <c r="C13" s="2" t="s">
        <v>5</v>
      </c>
      <c r="D13" s="5">
        <v>0.1</v>
      </c>
      <c r="E13" s="18">
        <v>0.09</v>
      </c>
      <c r="F13" s="18">
        <v>0.05</v>
      </c>
      <c r="G13" s="17">
        <f t="shared" si="4"/>
        <v>0.05</v>
      </c>
      <c r="H13" s="17">
        <f t="shared" si="3"/>
        <v>0.05</v>
      </c>
      <c r="I13" s="17">
        <f t="shared" si="3"/>
        <v>0.05</v>
      </c>
      <c r="J13" s="17">
        <f t="shared" si="3"/>
        <v>0.05</v>
      </c>
      <c r="K13" s="17">
        <f t="shared" si="3"/>
        <v>0.05</v>
      </c>
      <c r="L13" s="17">
        <f t="shared" si="3"/>
        <v>0.05</v>
      </c>
      <c r="M13" s="17">
        <f t="shared" si="3"/>
        <v>0.05</v>
      </c>
      <c r="N13" s="17">
        <f t="shared" si="3"/>
        <v>0.05</v>
      </c>
      <c r="O13" s="17">
        <f t="shared" si="3"/>
        <v>0.05</v>
      </c>
      <c r="P13" s="26"/>
      <c r="Q13" s="19">
        <f t="shared" si="6"/>
        <v>0.05</v>
      </c>
      <c r="R13" s="19">
        <f t="shared" si="5"/>
        <v>0.05</v>
      </c>
      <c r="S13" s="19">
        <f t="shared" si="6"/>
        <v>0.05</v>
      </c>
      <c r="T13" s="19">
        <f t="shared" si="6"/>
        <v>0.05</v>
      </c>
    </row>
    <row r="14" spans="1:21">
      <c r="C14" s="10" t="s">
        <v>11</v>
      </c>
      <c r="D14" s="2">
        <f>SUM(D10:D13)</f>
        <v>0.6</v>
      </c>
      <c r="E14" s="19">
        <f>SUM(E10:E13)</f>
        <v>0.59</v>
      </c>
      <c r="F14" s="19">
        <f>SUM(F10:F13)</f>
        <v>0.55000000000000004</v>
      </c>
      <c r="G14" s="19">
        <f>SUM(G10:G13)</f>
        <v>0.55000000000000004</v>
      </c>
      <c r="H14" s="19">
        <f t="shared" ref="H14:O14" si="7">SUM(H10:H13)</f>
        <v>0.55000000000000004</v>
      </c>
      <c r="I14" s="19">
        <f t="shared" si="7"/>
        <v>0.55000000000000004</v>
      </c>
      <c r="J14" s="19">
        <f t="shared" si="7"/>
        <v>0.55000000000000004</v>
      </c>
      <c r="K14" s="19">
        <f t="shared" si="7"/>
        <v>0.55000000000000004</v>
      </c>
      <c r="L14" s="19">
        <f t="shared" si="7"/>
        <v>0.55000000000000004</v>
      </c>
      <c r="M14" s="19">
        <f t="shared" si="7"/>
        <v>0.55000000000000004</v>
      </c>
      <c r="N14" s="19">
        <f t="shared" si="7"/>
        <v>0.55000000000000004</v>
      </c>
      <c r="O14" s="19">
        <f t="shared" si="7"/>
        <v>0.55000000000000004</v>
      </c>
      <c r="P14" s="26"/>
      <c r="Q14" s="19">
        <f>SUM(Q10:Q13)</f>
        <v>0.60000000000000009</v>
      </c>
      <c r="R14" s="19">
        <f t="shared" ref="R14:T14" si="8">SUM(R10:R13)</f>
        <v>0.60000000000000009</v>
      </c>
      <c r="S14" s="19">
        <f t="shared" si="8"/>
        <v>0.60000000000000009</v>
      </c>
      <c r="T14" s="19">
        <f t="shared" si="8"/>
        <v>0.60000000000000009</v>
      </c>
    </row>
    <row r="15" spans="1:21">
      <c r="B15" s="12" t="s">
        <v>8</v>
      </c>
      <c r="C15" s="12"/>
      <c r="D15" s="8">
        <f>D6*D14</f>
        <v>600</v>
      </c>
      <c r="E15" s="8">
        <f t="shared" ref="E15:O15" si="9">E6*E14</f>
        <v>708</v>
      </c>
      <c r="F15" s="8">
        <f t="shared" si="9"/>
        <v>1375</v>
      </c>
      <c r="G15" s="8">
        <f t="shared" si="9"/>
        <v>5500</v>
      </c>
      <c r="H15" s="8">
        <f t="shared" si="9"/>
        <v>6600.0000000000009</v>
      </c>
      <c r="I15" s="8">
        <f t="shared" si="9"/>
        <v>8250</v>
      </c>
      <c r="J15" s="8">
        <f t="shared" si="9"/>
        <v>11000</v>
      </c>
      <c r="K15" s="8">
        <f t="shared" si="9"/>
        <v>13750.000000000002</v>
      </c>
      <c r="L15" s="8">
        <f t="shared" si="9"/>
        <v>19250</v>
      </c>
      <c r="M15" s="8">
        <f t="shared" si="9"/>
        <v>27500.000000000004</v>
      </c>
      <c r="N15" s="8">
        <f t="shared" si="9"/>
        <v>41250</v>
      </c>
      <c r="O15" s="8">
        <f t="shared" si="9"/>
        <v>55000.000000000007</v>
      </c>
      <c r="P15" s="11">
        <f>SUM(D15:O15)</f>
        <v>190783</v>
      </c>
      <c r="Q15" s="8">
        <f t="shared" ref="Q15:T15" si="10">Q6*Q14</f>
        <v>36000.000000000007</v>
      </c>
      <c r="R15" s="8">
        <f t="shared" si="10"/>
        <v>180000.00000000003</v>
      </c>
      <c r="S15" s="8">
        <f t="shared" si="10"/>
        <v>240000.00000000003</v>
      </c>
      <c r="T15" s="8">
        <f t="shared" si="10"/>
        <v>150000.00000000003</v>
      </c>
      <c r="U15" s="11">
        <f>SUM(Q15:T15)</f>
        <v>606000.00000000012</v>
      </c>
    </row>
    <row r="16" spans="1:21">
      <c r="A16" s="2"/>
      <c r="B16" s="2"/>
    </row>
    <row r="17" spans="1:21">
      <c r="B17" s="14" t="s">
        <v>12</v>
      </c>
      <c r="C17" s="14"/>
      <c r="D17" s="11">
        <f>D8-D15</f>
        <v>400</v>
      </c>
      <c r="E17" s="11">
        <f>E8-E15</f>
        <v>492</v>
      </c>
      <c r="F17" s="11">
        <f>F8-F15</f>
        <v>500</v>
      </c>
      <c r="G17" s="11">
        <f>G8-G15</f>
        <v>2000</v>
      </c>
      <c r="H17" s="11">
        <f t="shared" ref="H17:O17" si="11">H8-H15</f>
        <v>2399.9999999999991</v>
      </c>
      <c r="I17" s="11">
        <f t="shared" si="11"/>
        <v>3000</v>
      </c>
      <c r="J17" s="11">
        <f t="shared" si="11"/>
        <v>4000</v>
      </c>
      <c r="K17" s="11">
        <f t="shared" si="11"/>
        <v>4999.9999999999982</v>
      </c>
      <c r="L17" s="11">
        <f t="shared" si="11"/>
        <v>7000</v>
      </c>
      <c r="M17" s="11">
        <f t="shared" si="11"/>
        <v>9999.9999999999964</v>
      </c>
      <c r="N17" s="11">
        <f t="shared" si="11"/>
        <v>15000</v>
      </c>
      <c r="O17" s="11">
        <f t="shared" si="11"/>
        <v>19999.999999999993</v>
      </c>
      <c r="P17" s="11">
        <f>SUM(D17:O17)</f>
        <v>69792</v>
      </c>
      <c r="Q17" s="11">
        <f t="shared" ref="Q17:U17" si="12">Q8-Q15</f>
        <v>8999.9999999999927</v>
      </c>
      <c r="R17" s="11">
        <f t="shared" si="12"/>
        <v>44999.999999999971</v>
      </c>
      <c r="S17" s="11">
        <f t="shared" si="12"/>
        <v>59999.999999999971</v>
      </c>
      <c r="T17" s="11">
        <f t="shared" si="12"/>
        <v>37499.999999999971</v>
      </c>
      <c r="U17" s="11">
        <f>SUM(Q17:T17)</f>
        <v>151499.99999999991</v>
      </c>
    </row>
    <row r="18" spans="1:21">
      <c r="D18" s="3"/>
      <c r="E18" s="3"/>
      <c r="F18" s="3"/>
      <c r="G18" s="3"/>
      <c r="U18" s="29">
        <f>U8-U15</f>
        <v>151499.99999999988</v>
      </c>
    </row>
    <row r="19" spans="1:21">
      <c r="A19" s="13" t="s">
        <v>13</v>
      </c>
      <c r="B19" s="13"/>
      <c r="C19" s="13"/>
    </row>
    <row r="21" spans="1:21">
      <c r="B21" s="12" t="s">
        <v>16</v>
      </c>
      <c r="C21" s="12"/>
      <c r="D21" s="3">
        <f>SUM(D22:D23)</f>
        <v>60</v>
      </c>
      <c r="E21" s="3">
        <f>SUM(E22:E23)</f>
        <v>60</v>
      </c>
      <c r="F21" s="3">
        <f>SUM(F22:F24)</f>
        <v>1100</v>
      </c>
      <c r="G21" s="3">
        <f>SUM(G22:G24)</f>
        <v>1500</v>
      </c>
      <c r="H21" s="3">
        <f t="shared" ref="H21:O21" si="13">SUM(H22:H24)</f>
        <v>1000</v>
      </c>
      <c r="I21" s="3">
        <f t="shared" si="13"/>
        <v>1100</v>
      </c>
      <c r="J21" s="3">
        <f t="shared" si="13"/>
        <v>1700</v>
      </c>
      <c r="K21" s="3">
        <f t="shared" si="13"/>
        <v>1400</v>
      </c>
      <c r="L21" s="3">
        <f t="shared" si="13"/>
        <v>2100</v>
      </c>
      <c r="M21" s="3">
        <f t="shared" si="13"/>
        <v>1800</v>
      </c>
      <c r="N21" s="3">
        <f t="shared" si="13"/>
        <v>2750</v>
      </c>
      <c r="O21" s="3">
        <f t="shared" si="13"/>
        <v>2000</v>
      </c>
      <c r="P21" s="11">
        <f>SUM(D21:O21)</f>
        <v>16570</v>
      </c>
      <c r="Q21" s="3">
        <f t="shared" ref="Q21:T21" si="14">SUM(Q22:Q24)</f>
        <v>0</v>
      </c>
      <c r="R21" s="3">
        <f t="shared" si="14"/>
        <v>2500</v>
      </c>
      <c r="S21" s="3">
        <f t="shared" si="14"/>
        <v>3000</v>
      </c>
      <c r="T21" s="3">
        <f t="shared" si="14"/>
        <v>3500</v>
      </c>
      <c r="U21" s="11">
        <f>SUM(Q21:T21)</f>
        <v>9000</v>
      </c>
    </row>
    <row r="22" spans="1:21">
      <c r="B22" s="2"/>
      <c r="C22" s="2" t="s">
        <v>15</v>
      </c>
      <c r="D22" s="7">
        <v>10</v>
      </c>
      <c r="E22" s="7">
        <v>0</v>
      </c>
      <c r="F22" s="7">
        <v>100</v>
      </c>
      <c r="G22" s="7">
        <v>500</v>
      </c>
      <c r="H22" s="7">
        <v>0</v>
      </c>
      <c r="I22" s="7">
        <v>0</v>
      </c>
      <c r="J22" s="7">
        <v>500</v>
      </c>
      <c r="K22" s="7">
        <v>0</v>
      </c>
      <c r="L22" s="7">
        <v>500</v>
      </c>
      <c r="M22" s="7">
        <v>0</v>
      </c>
      <c r="N22" s="7">
        <v>750</v>
      </c>
      <c r="O22" s="7">
        <v>0</v>
      </c>
      <c r="Q22" s="7">
        <v>0</v>
      </c>
      <c r="R22" s="7">
        <v>0</v>
      </c>
      <c r="S22" s="7">
        <v>0</v>
      </c>
      <c r="T22" s="7">
        <v>0</v>
      </c>
    </row>
    <row r="23" spans="1:21">
      <c r="C23" s="10" t="s">
        <v>17</v>
      </c>
      <c r="D23" s="7">
        <v>50</v>
      </c>
      <c r="E23" s="7">
        <v>60</v>
      </c>
      <c r="F23" s="7">
        <v>500</v>
      </c>
      <c r="G23" s="7">
        <v>1000</v>
      </c>
      <c r="H23" s="7">
        <v>1000</v>
      </c>
      <c r="I23" s="7">
        <v>1100</v>
      </c>
      <c r="J23" s="7">
        <v>1200</v>
      </c>
      <c r="K23" s="7">
        <v>1400</v>
      </c>
      <c r="L23" s="7">
        <v>1600</v>
      </c>
      <c r="M23" s="7">
        <v>1800</v>
      </c>
      <c r="N23" s="7">
        <v>2000</v>
      </c>
      <c r="O23" s="7">
        <v>2000</v>
      </c>
      <c r="Q23" s="7">
        <v>0</v>
      </c>
      <c r="R23" s="7">
        <v>2000</v>
      </c>
      <c r="S23" s="7">
        <v>2000</v>
      </c>
      <c r="T23" s="7">
        <v>2000</v>
      </c>
    </row>
    <row r="24" spans="1:21">
      <c r="C24" s="10" t="s">
        <v>26</v>
      </c>
      <c r="D24" s="7">
        <v>0</v>
      </c>
      <c r="E24" s="7">
        <v>0</v>
      </c>
      <c r="F24" s="7">
        <v>500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Q24" s="7">
        <v>0</v>
      </c>
      <c r="R24" s="7">
        <v>500</v>
      </c>
      <c r="S24" s="7">
        <v>1000</v>
      </c>
      <c r="T24" s="7">
        <v>1500</v>
      </c>
    </row>
    <row r="25" spans="1:21">
      <c r="B25" s="12" t="s">
        <v>18</v>
      </c>
      <c r="C25" s="12"/>
      <c r="D25" s="3">
        <f>SUM(D26:D27)</f>
        <v>20</v>
      </c>
      <c r="E25" s="3">
        <f>SUM(E26:E27)</f>
        <v>0</v>
      </c>
      <c r="F25" s="3">
        <f>SUM(F26:F27)</f>
        <v>40</v>
      </c>
      <c r="G25" s="3">
        <f>SUM(G26:G27)</f>
        <v>50</v>
      </c>
      <c r="H25" s="3">
        <f t="shared" ref="H25:O25" si="15">SUM(H26:H27)</f>
        <v>60</v>
      </c>
      <c r="I25" s="3">
        <f t="shared" si="15"/>
        <v>60</v>
      </c>
      <c r="J25" s="3">
        <f t="shared" si="15"/>
        <v>110</v>
      </c>
      <c r="K25" s="3">
        <f t="shared" si="15"/>
        <v>110</v>
      </c>
      <c r="L25" s="3">
        <f t="shared" si="15"/>
        <v>160</v>
      </c>
      <c r="M25" s="3">
        <f t="shared" si="15"/>
        <v>160</v>
      </c>
      <c r="N25" s="3">
        <f t="shared" si="15"/>
        <v>220</v>
      </c>
      <c r="O25" s="3">
        <f t="shared" si="15"/>
        <v>220</v>
      </c>
      <c r="P25" s="11">
        <f>SUM(D25:O25)</f>
        <v>1210</v>
      </c>
      <c r="Q25" s="3">
        <f t="shared" ref="Q25:T25" si="16">SUM(Q26:Q27)</f>
        <v>0</v>
      </c>
      <c r="R25" s="3">
        <f t="shared" si="16"/>
        <v>330</v>
      </c>
      <c r="S25" s="3">
        <f t="shared" si="16"/>
        <v>330</v>
      </c>
      <c r="T25" s="3">
        <f t="shared" si="16"/>
        <v>330</v>
      </c>
      <c r="U25" s="11">
        <f>SUM(Q25:T25)</f>
        <v>990</v>
      </c>
    </row>
    <row r="26" spans="1:21">
      <c r="A26" s="2"/>
      <c r="B26" s="2"/>
      <c r="C26" s="10" t="s">
        <v>14</v>
      </c>
      <c r="D26" s="7">
        <v>15</v>
      </c>
      <c r="E26" s="7">
        <v>0</v>
      </c>
      <c r="F26" s="7">
        <v>30</v>
      </c>
      <c r="G26" s="7">
        <v>50</v>
      </c>
      <c r="H26" s="7">
        <v>50</v>
      </c>
      <c r="I26" s="7">
        <v>50</v>
      </c>
      <c r="J26" s="7">
        <v>100</v>
      </c>
      <c r="K26" s="7">
        <v>100</v>
      </c>
      <c r="L26" s="7">
        <v>150</v>
      </c>
      <c r="M26" s="7">
        <v>150</v>
      </c>
      <c r="N26" s="7">
        <v>200</v>
      </c>
      <c r="O26" s="7">
        <v>200</v>
      </c>
      <c r="Q26" s="7">
        <v>0</v>
      </c>
      <c r="R26" s="7">
        <v>300</v>
      </c>
      <c r="S26" s="7">
        <v>300</v>
      </c>
      <c r="T26" s="7">
        <v>300</v>
      </c>
    </row>
    <row r="27" spans="1:21">
      <c r="C27" s="10" t="s">
        <v>19</v>
      </c>
      <c r="D27" s="7">
        <v>5</v>
      </c>
      <c r="E27" s="7">
        <v>0</v>
      </c>
      <c r="F27" s="7">
        <v>10</v>
      </c>
      <c r="G27" s="7">
        <v>0</v>
      </c>
      <c r="H27" s="7">
        <v>10</v>
      </c>
      <c r="I27" s="7">
        <v>10</v>
      </c>
      <c r="J27" s="7">
        <v>10</v>
      </c>
      <c r="K27" s="7">
        <v>10</v>
      </c>
      <c r="L27" s="7">
        <v>10</v>
      </c>
      <c r="M27" s="7">
        <v>10</v>
      </c>
      <c r="N27" s="7">
        <v>20</v>
      </c>
      <c r="O27" s="7">
        <v>20</v>
      </c>
      <c r="Q27" s="7">
        <v>0</v>
      </c>
      <c r="R27" s="7">
        <v>30</v>
      </c>
      <c r="S27" s="7">
        <v>30</v>
      </c>
      <c r="T27" s="7">
        <v>30</v>
      </c>
    </row>
    <row r="28" spans="1:21">
      <c r="B28" s="12" t="s">
        <v>29</v>
      </c>
      <c r="C28" s="12"/>
      <c r="D28" s="3">
        <f>SUM(D31:D31)</f>
        <v>0</v>
      </c>
      <c r="E28" s="3">
        <f>SUM(E31:E31)</f>
        <v>0</v>
      </c>
      <c r="F28" s="3">
        <f>SUM(F31:F31)</f>
        <v>0</v>
      </c>
      <c r="G28" s="3">
        <f>G29*G30</f>
        <v>2000</v>
      </c>
      <c r="H28" s="3">
        <f t="shared" ref="H28:O28" si="17">H29*H30</f>
        <v>2000</v>
      </c>
      <c r="I28" s="3">
        <f t="shared" si="17"/>
        <v>3000</v>
      </c>
      <c r="J28" s="3">
        <f t="shared" si="17"/>
        <v>3000</v>
      </c>
      <c r="K28" s="3">
        <f t="shared" si="17"/>
        <v>3000</v>
      </c>
      <c r="L28" s="3">
        <f t="shared" si="17"/>
        <v>4000</v>
      </c>
      <c r="M28" s="3">
        <f t="shared" si="17"/>
        <v>5000</v>
      </c>
      <c r="N28" s="3">
        <f t="shared" si="17"/>
        <v>6000</v>
      </c>
      <c r="O28" s="3">
        <f t="shared" si="17"/>
        <v>7000</v>
      </c>
      <c r="P28" s="11">
        <f>SUM(D28:O28)</f>
        <v>35000</v>
      </c>
      <c r="Q28" s="3">
        <f>Q29*Q30*3</f>
        <v>25200</v>
      </c>
      <c r="R28" s="3">
        <f t="shared" ref="R28:T28" si="18">R29*R30*3</f>
        <v>28800</v>
      </c>
      <c r="S28" s="3">
        <f t="shared" si="18"/>
        <v>32400</v>
      </c>
      <c r="T28" s="3">
        <f t="shared" si="18"/>
        <v>36000</v>
      </c>
      <c r="U28" s="11">
        <f>SUM(Q28:T28)</f>
        <v>122400</v>
      </c>
    </row>
    <row r="29" spans="1:21">
      <c r="A29" s="2"/>
      <c r="B29" s="2"/>
      <c r="C29" s="10" t="s">
        <v>30</v>
      </c>
      <c r="D29" s="6">
        <v>1</v>
      </c>
      <c r="E29" s="6">
        <v>1</v>
      </c>
      <c r="F29" s="6">
        <v>2</v>
      </c>
      <c r="G29" s="6">
        <v>2</v>
      </c>
      <c r="H29" s="6">
        <v>2</v>
      </c>
      <c r="I29" s="6">
        <v>3</v>
      </c>
      <c r="J29" s="6">
        <v>3</v>
      </c>
      <c r="K29" s="6">
        <v>3</v>
      </c>
      <c r="L29" s="6">
        <v>4</v>
      </c>
      <c r="M29" s="6">
        <v>5</v>
      </c>
      <c r="N29" s="6">
        <v>6</v>
      </c>
      <c r="O29" s="6">
        <v>7</v>
      </c>
      <c r="Q29" s="23">
        <f>O29</f>
        <v>7</v>
      </c>
      <c r="R29" s="6">
        <v>8</v>
      </c>
      <c r="S29" s="6">
        <v>9</v>
      </c>
      <c r="T29" s="6">
        <v>10</v>
      </c>
    </row>
    <row r="30" spans="1:21">
      <c r="A30" s="2"/>
      <c r="B30" s="2"/>
      <c r="C30" s="10" t="s">
        <v>47</v>
      </c>
      <c r="D30" s="7">
        <v>0</v>
      </c>
      <c r="E30" s="7">
        <v>0</v>
      </c>
      <c r="F30" s="7">
        <v>0</v>
      </c>
      <c r="G30" s="7">
        <v>1000</v>
      </c>
      <c r="H30" s="3">
        <f>G30</f>
        <v>1000</v>
      </c>
      <c r="I30" s="3">
        <f t="shared" ref="I30:O30" si="19">H30</f>
        <v>1000</v>
      </c>
      <c r="J30" s="3">
        <f t="shared" si="19"/>
        <v>1000</v>
      </c>
      <c r="K30" s="3">
        <f t="shared" si="19"/>
        <v>1000</v>
      </c>
      <c r="L30" s="3">
        <f t="shared" si="19"/>
        <v>1000</v>
      </c>
      <c r="M30" s="3">
        <f t="shared" si="19"/>
        <v>1000</v>
      </c>
      <c r="N30" s="3">
        <f t="shared" si="19"/>
        <v>1000</v>
      </c>
      <c r="O30" s="3">
        <f t="shared" si="19"/>
        <v>1000</v>
      </c>
      <c r="Q30" s="7">
        <v>1200</v>
      </c>
      <c r="R30" s="7">
        <v>1200</v>
      </c>
      <c r="S30" s="7">
        <v>1200</v>
      </c>
      <c r="T30" s="7">
        <v>1200</v>
      </c>
    </row>
    <row r="31" spans="1:21">
      <c r="D31" s="7"/>
      <c r="E31" s="7"/>
      <c r="F31" s="7"/>
      <c r="G31" s="7"/>
    </row>
    <row r="32" spans="1:21">
      <c r="B32" s="14" t="s">
        <v>24</v>
      </c>
      <c r="C32" s="14"/>
      <c r="D32" s="11">
        <f>D21+D25</f>
        <v>80</v>
      </c>
      <c r="E32" s="11">
        <f>E21+E25</f>
        <v>60</v>
      </c>
      <c r="F32" s="11">
        <f>F21+F25</f>
        <v>1140</v>
      </c>
      <c r="G32" s="11">
        <f>G21+G25+G28</f>
        <v>3550</v>
      </c>
      <c r="H32" s="11">
        <f t="shared" ref="H32:O32" si="20">H21+H25+H28</f>
        <v>3060</v>
      </c>
      <c r="I32" s="11">
        <f t="shared" si="20"/>
        <v>4160</v>
      </c>
      <c r="J32" s="11">
        <f t="shared" si="20"/>
        <v>4810</v>
      </c>
      <c r="K32" s="11">
        <f t="shared" si="20"/>
        <v>4510</v>
      </c>
      <c r="L32" s="11">
        <f t="shared" si="20"/>
        <v>6260</v>
      </c>
      <c r="M32" s="11">
        <f t="shared" si="20"/>
        <v>6960</v>
      </c>
      <c r="N32" s="11">
        <f t="shared" si="20"/>
        <v>8970</v>
      </c>
      <c r="O32" s="11">
        <f t="shared" si="20"/>
        <v>9220</v>
      </c>
      <c r="P32" s="11">
        <f>SUM(D32:O32)</f>
        <v>52780</v>
      </c>
      <c r="Q32" s="11">
        <f t="shared" ref="Q32:U32" si="21">Q21+Q25+Q28</f>
        <v>25200</v>
      </c>
      <c r="R32" s="11">
        <f t="shared" si="21"/>
        <v>31630</v>
      </c>
      <c r="S32" s="11">
        <f t="shared" si="21"/>
        <v>35730</v>
      </c>
      <c r="T32" s="11">
        <f t="shared" si="21"/>
        <v>39830</v>
      </c>
      <c r="U32" s="11">
        <f>SUM(Q32:T32)</f>
        <v>132390</v>
      </c>
    </row>
    <row r="34" spans="1:21">
      <c r="A34" s="13" t="s">
        <v>23</v>
      </c>
      <c r="B34" s="13"/>
      <c r="C34" s="13"/>
      <c r="D34" s="3">
        <f>D17-D32</f>
        <v>320</v>
      </c>
      <c r="E34" s="3">
        <f>E17-E32</f>
        <v>432</v>
      </c>
      <c r="F34" s="3">
        <f>F17-F32</f>
        <v>-640</v>
      </c>
      <c r="G34" s="3">
        <f>G17-G32</f>
        <v>-1550</v>
      </c>
      <c r="H34" s="3">
        <f t="shared" ref="H34:T34" si="22">H17-H32</f>
        <v>-660.00000000000091</v>
      </c>
      <c r="I34" s="3">
        <f t="shared" si="22"/>
        <v>-1160</v>
      </c>
      <c r="J34" s="3">
        <f t="shared" si="22"/>
        <v>-810</v>
      </c>
      <c r="K34" s="3">
        <f t="shared" si="22"/>
        <v>489.99999999999818</v>
      </c>
      <c r="L34" s="3">
        <f t="shared" si="22"/>
        <v>740</v>
      </c>
      <c r="M34" s="3">
        <f t="shared" si="22"/>
        <v>3039.9999999999964</v>
      </c>
      <c r="N34" s="3">
        <f t="shared" si="22"/>
        <v>6030</v>
      </c>
      <c r="O34" s="3">
        <f t="shared" si="22"/>
        <v>10779.999999999993</v>
      </c>
      <c r="P34" s="11">
        <f t="shared" si="22"/>
        <v>17012</v>
      </c>
      <c r="Q34" s="3">
        <f t="shared" si="22"/>
        <v>-16200.000000000007</v>
      </c>
      <c r="R34" s="3">
        <f t="shared" si="22"/>
        <v>13369.999999999971</v>
      </c>
      <c r="S34" s="3">
        <f t="shared" si="22"/>
        <v>24269.999999999971</v>
      </c>
      <c r="T34" s="3">
        <f t="shared" si="22"/>
        <v>-2330.0000000000291</v>
      </c>
      <c r="U34" s="11">
        <f>SUM(Q34:T34)</f>
        <v>19109.999999999905</v>
      </c>
    </row>
    <row r="35" spans="1:21">
      <c r="E35" s="8"/>
      <c r="F35" s="8"/>
      <c r="G35" s="8"/>
    </row>
    <row r="36" spans="1:21">
      <c r="A36" s="13" t="s">
        <v>20</v>
      </c>
      <c r="B36" s="13"/>
      <c r="C36" s="13"/>
      <c r="D36" s="8">
        <v>0</v>
      </c>
      <c r="E36" s="3">
        <v>0</v>
      </c>
      <c r="F36" s="3">
        <v>0</v>
      </c>
      <c r="G36" s="22">
        <v>2000</v>
      </c>
      <c r="H36" s="22">
        <v>2000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11">
        <f>SUM(D36:O36)</f>
        <v>4000</v>
      </c>
      <c r="Q36" s="3">
        <v>0</v>
      </c>
      <c r="R36" s="3">
        <v>0</v>
      </c>
      <c r="S36" s="3">
        <v>0</v>
      </c>
      <c r="T36" s="3">
        <v>0</v>
      </c>
      <c r="U36" s="11">
        <f>SUM(Q36:T36)</f>
        <v>0</v>
      </c>
    </row>
    <row r="37" spans="1:21">
      <c r="A37" s="13" t="s">
        <v>22</v>
      </c>
      <c r="B37" s="13"/>
      <c r="C37" s="13"/>
      <c r="D37" s="8">
        <v>0</v>
      </c>
      <c r="E37" s="3">
        <v>0</v>
      </c>
      <c r="F37" s="3">
        <v>0</v>
      </c>
      <c r="G37" s="20">
        <v>0</v>
      </c>
      <c r="H37" s="20">
        <v>0</v>
      </c>
      <c r="I37" s="20">
        <v>0</v>
      </c>
      <c r="J37" s="22">
        <v>500</v>
      </c>
      <c r="K37" s="22">
        <v>-100</v>
      </c>
      <c r="L37" s="22">
        <v>-200</v>
      </c>
      <c r="M37" s="22">
        <v>-200</v>
      </c>
      <c r="N37" s="20">
        <v>0</v>
      </c>
      <c r="O37" s="20">
        <v>0</v>
      </c>
      <c r="P37" s="11">
        <f>SUM(D37:O37)</f>
        <v>0</v>
      </c>
      <c r="Q37" s="20">
        <v>0</v>
      </c>
      <c r="R37" s="20">
        <v>0</v>
      </c>
      <c r="S37" s="20">
        <v>0</v>
      </c>
      <c r="T37" s="20">
        <v>0</v>
      </c>
      <c r="U37" s="11">
        <f>SUM(Q37:T37)</f>
        <v>0</v>
      </c>
    </row>
    <row r="38" spans="1:21">
      <c r="A38" s="2"/>
      <c r="B38" s="2"/>
      <c r="G38" s="21"/>
    </row>
    <row r="39" spans="1:21">
      <c r="A39" s="13" t="s">
        <v>21</v>
      </c>
      <c r="B39" s="13"/>
      <c r="C39" s="13"/>
      <c r="D39" s="3">
        <f>D34+D36+D37</f>
        <v>320</v>
      </c>
      <c r="E39" s="3">
        <f>D39+(E34+E36+E37)</f>
        <v>752</v>
      </c>
      <c r="F39" s="3">
        <f>E39+(F34+F36+F37)</f>
        <v>112</v>
      </c>
      <c r="G39" s="3">
        <f>F39+(G34+G36+G37)</f>
        <v>562</v>
      </c>
      <c r="H39" s="3">
        <f t="shared" ref="H39:O39" si="23">G39+(H34+H36+H37)</f>
        <v>1901.9999999999991</v>
      </c>
      <c r="I39" s="3">
        <f t="shared" si="23"/>
        <v>741.99999999999909</v>
      </c>
      <c r="J39" s="3">
        <f t="shared" si="23"/>
        <v>431.99999999999909</v>
      </c>
      <c r="K39" s="3">
        <f t="shared" si="23"/>
        <v>821.99999999999727</v>
      </c>
      <c r="L39" s="3">
        <f t="shared" si="23"/>
        <v>1361.9999999999973</v>
      </c>
      <c r="M39" s="3">
        <f t="shared" si="23"/>
        <v>4201.9999999999936</v>
      </c>
      <c r="N39" s="3">
        <f t="shared" si="23"/>
        <v>10231.999999999993</v>
      </c>
      <c r="O39" s="3">
        <f t="shared" si="23"/>
        <v>21011.999999999985</v>
      </c>
      <c r="P39" s="11">
        <f>O39</f>
        <v>21011.999999999985</v>
      </c>
      <c r="Q39" s="3">
        <f t="shared" ref="Q39:U39" si="24">P39+(Q34+Q36+Q37)</f>
        <v>4811.9999999999782</v>
      </c>
      <c r="R39" s="3">
        <f t="shared" si="24"/>
        <v>18181.999999999949</v>
      </c>
      <c r="S39" s="3">
        <f t="shared" si="24"/>
        <v>42451.99999999992</v>
      </c>
      <c r="T39" s="3">
        <f t="shared" si="24"/>
        <v>40121.999999999891</v>
      </c>
      <c r="U39" s="11">
        <f>T39</f>
        <v>40121.999999999891</v>
      </c>
    </row>
    <row r="40" spans="1:21">
      <c r="P40" s="29">
        <f>P34+P36+P37</f>
        <v>21012</v>
      </c>
      <c r="U40" s="29">
        <f>P40+(U34+U36+U37)</f>
        <v>40121.999999999905</v>
      </c>
    </row>
    <row r="42" spans="1:21">
      <c r="A42" s="2"/>
      <c r="B42" s="2"/>
    </row>
  </sheetData>
  <mergeCells count="14">
    <mergeCell ref="A37:C37"/>
    <mergeCell ref="A39:C39"/>
    <mergeCell ref="B21:C21"/>
    <mergeCell ref="B25:C25"/>
    <mergeCell ref="B28:C28"/>
    <mergeCell ref="B32:C32"/>
    <mergeCell ref="A34:C34"/>
    <mergeCell ref="A36:C36"/>
    <mergeCell ref="A1:D1"/>
    <mergeCell ref="A4:C4"/>
    <mergeCell ref="B8:C8"/>
    <mergeCell ref="B15:C15"/>
    <mergeCell ref="B17:C17"/>
    <mergeCell ref="A19:C1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Charts</vt:lpstr>
      </vt:variant>
      <vt:variant>
        <vt:i4>5</vt:i4>
      </vt:variant>
    </vt:vector>
  </HeadingPairs>
  <TitlesOfParts>
    <vt:vector size="18" baseType="lpstr">
      <vt:lpstr>Step 1</vt:lpstr>
      <vt:lpstr>Step 2</vt:lpstr>
      <vt:lpstr>Step 3</vt:lpstr>
      <vt:lpstr>Step 4</vt:lpstr>
      <vt:lpstr>Step 5</vt:lpstr>
      <vt:lpstr>Step 5a</vt:lpstr>
      <vt:lpstr>Step 6</vt:lpstr>
      <vt:lpstr>Step 7</vt:lpstr>
      <vt:lpstr>Step 8</vt:lpstr>
      <vt:lpstr>Step 9</vt:lpstr>
      <vt:lpstr>Step 10</vt:lpstr>
      <vt:lpstr>Assumptions</vt:lpstr>
      <vt:lpstr>P&amp;L</vt:lpstr>
      <vt:lpstr>C5</vt:lpstr>
      <vt:lpstr>C5a</vt:lpstr>
      <vt:lpstr>C6</vt:lpstr>
      <vt:lpstr>C9</vt:lpstr>
      <vt:lpstr>C10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Libes</dc:creator>
  <cp:lastModifiedBy>Michael Libes</cp:lastModifiedBy>
  <dcterms:created xsi:type="dcterms:W3CDTF">2013-07-29T23:39:10Z</dcterms:created>
  <dcterms:modified xsi:type="dcterms:W3CDTF">2013-07-30T04:44:02Z</dcterms:modified>
</cp:coreProperties>
</file>