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autoCompressPictures="0"/>
  <bookViews>
    <workbookView xWindow="120" yWindow="0" windowWidth="24280" windowHeight="16600" tabRatio="796"/>
  </bookViews>
  <sheets>
    <sheet name="Ledger" sheetId="1" r:id="rId1"/>
    <sheet name="P&amp;L" sheetId="10" r:id="rId2"/>
    <sheet name="Sales Ledger" sheetId="19" r:id="rId3"/>
    <sheet name="Sales Summary" sheetId="20" r:id="rId4"/>
  </sheets>
  <definedNames>
    <definedName name="_xlnm._FilterDatabase" localSheetId="0" hidden="1">Ledger!$A$2:$G$1146</definedName>
    <definedName name="_xlnm._FilterDatabase" localSheetId="2" hidden="1">'Sales Ledger'!$A$2:$E$1141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20" l="1"/>
  <c r="M6" i="20"/>
  <c r="N7" i="20"/>
  <c r="N8" i="20"/>
  <c r="N9" i="20"/>
  <c r="N10" i="20"/>
  <c r="O5" i="20"/>
  <c r="O6" i="20"/>
  <c r="P7" i="20"/>
  <c r="P8" i="20"/>
  <c r="P9" i="20"/>
  <c r="P10" i="20"/>
  <c r="Q5" i="20"/>
  <c r="Q6" i="20"/>
  <c r="R7" i="20"/>
  <c r="R8" i="20"/>
  <c r="R9" i="20"/>
  <c r="R10" i="20"/>
  <c r="S5" i="20"/>
  <c r="S6" i="20"/>
  <c r="T7" i="20"/>
  <c r="T8" i="20"/>
  <c r="T9" i="20"/>
  <c r="T10" i="20"/>
  <c r="V10" i="20"/>
  <c r="M7" i="20"/>
  <c r="M8" i="20"/>
  <c r="M9" i="20"/>
  <c r="M10" i="20"/>
  <c r="O7" i="20"/>
  <c r="O8" i="20"/>
  <c r="O9" i="20"/>
  <c r="O10" i="20"/>
  <c r="Q7" i="20"/>
  <c r="Q8" i="20"/>
  <c r="Q9" i="20"/>
  <c r="Q10" i="20"/>
  <c r="S7" i="20"/>
  <c r="S8" i="20"/>
  <c r="S9" i="20"/>
  <c r="S10" i="20"/>
  <c r="U10" i="20"/>
  <c r="V9" i="20"/>
  <c r="U9" i="20"/>
  <c r="V8" i="20"/>
  <c r="U8" i="20"/>
  <c r="V7" i="20"/>
  <c r="U7" i="20"/>
  <c r="C5" i="20"/>
  <c r="C6" i="20"/>
  <c r="D7" i="20"/>
  <c r="D8" i="20"/>
  <c r="D9" i="20"/>
  <c r="D10" i="20"/>
  <c r="E5" i="20"/>
  <c r="E6" i="20"/>
  <c r="F7" i="20"/>
  <c r="F8" i="20"/>
  <c r="F9" i="20"/>
  <c r="F10" i="20"/>
  <c r="G5" i="20"/>
  <c r="G6" i="20"/>
  <c r="H7" i="20"/>
  <c r="H8" i="20"/>
  <c r="H9" i="20"/>
  <c r="H10" i="20"/>
  <c r="I5" i="20"/>
  <c r="I6" i="20"/>
  <c r="J7" i="20"/>
  <c r="J8" i="20"/>
  <c r="J9" i="20"/>
  <c r="J10" i="20"/>
  <c r="L10" i="20"/>
  <c r="L9" i="20"/>
  <c r="L8" i="20"/>
  <c r="L7" i="20"/>
  <c r="C7" i="20"/>
  <c r="C8" i="20"/>
  <c r="C9" i="20"/>
  <c r="C10" i="20"/>
  <c r="E7" i="20"/>
  <c r="E8" i="20"/>
  <c r="E9" i="20"/>
  <c r="E10" i="20"/>
  <c r="G7" i="20"/>
  <c r="G8" i="20"/>
  <c r="G9" i="20"/>
  <c r="G10" i="20"/>
  <c r="I7" i="20"/>
  <c r="I8" i="20"/>
  <c r="I9" i="20"/>
  <c r="I10" i="20"/>
  <c r="K10" i="20"/>
  <c r="K9" i="20"/>
  <c r="K8" i="20"/>
  <c r="K7" i="20"/>
  <c r="G786" i="19"/>
  <c r="G787" i="19"/>
  <c r="G593" i="19"/>
  <c r="G565" i="19"/>
  <c r="G536" i="19"/>
  <c r="G517" i="19"/>
  <c r="G489" i="19"/>
  <c r="H484" i="19"/>
  <c r="H483" i="19"/>
  <c r="H482" i="19"/>
  <c r="G4" i="1"/>
  <c r="G5" i="1"/>
  <c r="G6" i="1"/>
  <c r="G7" i="1"/>
  <c r="G8" i="1"/>
  <c r="G9" i="1"/>
  <c r="G10" i="1"/>
  <c r="G11" i="1"/>
  <c r="G12" i="1"/>
  <c r="K5" i="10"/>
  <c r="J5" i="10"/>
  <c r="I5" i="10"/>
  <c r="H5" i="10"/>
  <c r="K4" i="10"/>
  <c r="J4" i="10"/>
  <c r="I4" i="10"/>
  <c r="H4" i="10"/>
  <c r="F5" i="10"/>
  <c r="F4" i="10"/>
  <c r="E5" i="10"/>
  <c r="E4" i="10"/>
  <c r="D5" i="10"/>
  <c r="D4" i="10"/>
  <c r="C5" i="10"/>
  <c r="C4" i="10"/>
  <c r="K29" i="10"/>
  <c r="J29" i="10"/>
  <c r="I29" i="10"/>
  <c r="H29" i="10"/>
  <c r="F29" i="10"/>
  <c r="E29" i="10"/>
  <c r="D29" i="10"/>
  <c r="C29" i="10"/>
  <c r="H28" i="10"/>
  <c r="I28" i="10"/>
  <c r="J28" i="10"/>
  <c r="K28" i="10"/>
  <c r="L28" i="10"/>
  <c r="C28" i="10"/>
  <c r="D28" i="10"/>
  <c r="E28" i="10"/>
  <c r="F28" i="10"/>
  <c r="G28" i="10"/>
  <c r="K6" i="10"/>
  <c r="K7" i="10"/>
  <c r="K8" i="10"/>
  <c r="K9" i="10"/>
  <c r="K11" i="10"/>
  <c r="K13" i="10"/>
  <c r="K14" i="10"/>
  <c r="K15" i="10"/>
  <c r="K16" i="10"/>
  <c r="K17" i="10"/>
  <c r="K18" i="10"/>
  <c r="K19" i="10"/>
  <c r="K20" i="10"/>
  <c r="K21" i="10"/>
  <c r="K22" i="10"/>
  <c r="K24" i="10"/>
  <c r="J6" i="10"/>
  <c r="J7" i="10"/>
  <c r="J8" i="10"/>
  <c r="J9" i="10"/>
  <c r="J11" i="10"/>
  <c r="J13" i="10"/>
  <c r="J14" i="10"/>
  <c r="J15" i="10"/>
  <c r="J16" i="10"/>
  <c r="J17" i="10"/>
  <c r="J18" i="10"/>
  <c r="J19" i="10"/>
  <c r="J20" i="10"/>
  <c r="J21" i="10"/>
  <c r="J22" i="10"/>
  <c r="J24" i="10"/>
  <c r="I6" i="10"/>
  <c r="I7" i="10"/>
  <c r="I8" i="10"/>
  <c r="I9" i="10"/>
  <c r="I11" i="10"/>
  <c r="I13" i="10"/>
  <c r="I14" i="10"/>
  <c r="I15" i="10"/>
  <c r="I16" i="10"/>
  <c r="I17" i="10"/>
  <c r="I18" i="10"/>
  <c r="I19" i="10"/>
  <c r="I20" i="10"/>
  <c r="I21" i="10"/>
  <c r="I22" i="10"/>
  <c r="I24" i="10"/>
  <c r="H6" i="10"/>
  <c r="H7" i="10"/>
  <c r="H8" i="10"/>
  <c r="H9" i="10"/>
  <c r="H11" i="10"/>
  <c r="H13" i="10"/>
  <c r="H14" i="10"/>
  <c r="H15" i="10"/>
  <c r="H16" i="10"/>
  <c r="H17" i="10"/>
  <c r="H18" i="10"/>
  <c r="H19" i="10"/>
  <c r="H20" i="10"/>
  <c r="H21" i="10"/>
  <c r="H22" i="10"/>
  <c r="H24" i="10"/>
  <c r="F6" i="10"/>
  <c r="F7" i="10"/>
  <c r="F8" i="10"/>
  <c r="F9" i="10"/>
  <c r="F11" i="10"/>
  <c r="F13" i="10"/>
  <c r="F14" i="10"/>
  <c r="F15" i="10"/>
  <c r="F16" i="10"/>
  <c r="F17" i="10"/>
  <c r="F18" i="10"/>
  <c r="F19" i="10"/>
  <c r="F20" i="10"/>
  <c r="F21" i="10"/>
  <c r="F22" i="10"/>
  <c r="F24" i="10"/>
  <c r="E6" i="10"/>
  <c r="E7" i="10"/>
  <c r="E8" i="10"/>
  <c r="E9" i="10"/>
  <c r="E11" i="10"/>
  <c r="E13" i="10"/>
  <c r="E14" i="10"/>
  <c r="E15" i="10"/>
  <c r="E16" i="10"/>
  <c r="E17" i="10"/>
  <c r="E18" i="10"/>
  <c r="E19" i="10"/>
  <c r="E20" i="10"/>
  <c r="E21" i="10"/>
  <c r="E22" i="10"/>
  <c r="E24" i="10"/>
  <c r="D6" i="10"/>
  <c r="D7" i="10"/>
  <c r="D8" i="10"/>
  <c r="D9" i="10"/>
  <c r="D11" i="10"/>
  <c r="D13" i="10"/>
  <c r="D14" i="10"/>
  <c r="D15" i="10"/>
  <c r="D16" i="10"/>
  <c r="D17" i="10"/>
  <c r="D18" i="10"/>
  <c r="D19" i="10"/>
  <c r="D20" i="10"/>
  <c r="D21" i="10"/>
  <c r="D22" i="10"/>
  <c r="D24" i="10"/>
  <c r="C6" i="10"/>
  <c r="C7" i="10"/>
  <c r="C8" i="10"/>
  <c r="C9" i="10"/>
  <c r="C11" i="10"/>
  <c r="C13" i="10"/>
  <c r="C14" i="10"/>
  <c r="C15" i="10"/>
  <c r="C16" i="10"/>
  <c r="C17" i="10"/>
  <c r="C18" i="10"/>
  <c r="C19" i="10"/>
  <c r="C20" i="10"/>
  <c r="C21" i="10"/>
  <c r="C22" i="10"/>
  <c r="C24" i="10"/>
  <c r="K26" i="10"/>
  <c r="J26" i="10"/>
  <c r="I26" i="10"/>
  <c r="H26" i="10"/>
  <c r="F26" i="10"/>
  <c r="E26" i="10"/>
  <c r="D26" i="10"/>
  <c r="C26" i="10"/>
  <c r="K10" i="10"/>
  <c r="J10" i="10"/>
  <c r="I10" i="10"/>
  <c r="H10" i="10"/>
  <c r="F10" i="10"/>
  <c r="E10" i="10"/>
  <c r="D10" i="10"/>
  <c r="C10" i="10"/>
  <c r="L29" i="10"/>
  <c r="L26" i="10"/>
  <c r="L24" i="10"/>
  <c r="L22" i="10"/>
  <c r="L21" i="10"/>
  <c r="L20" i="10"/>
  <c r="L19" i="10"/>
  <c r="L18" i="10"/>
  <c r="L17" i="10"/>
  <c r="L16" i="10"/>
  <c r="L15" i="10"/>
  <c r="L14" i="10"/>
  <c r="L13" i="10"/>
  <c r="L11" i="10"/>
  <c r="L10" i="10"/>
  <c r="L9" i="10"/>
  <c r="L8" i="10"/>
  <c r="L7" i="10"/>
  <c r="L6" i="10"/>
  <c r="G10" i="10"/>
  <c r="I791" i="1"/>
  <c r="I792" i="1"/>
  <c r="J489" i="1"/>
  <c r="G18" i="10"/>
  <c r="I494" i="1"/>
  <c r="I570" i="1"/>
  <c r="I541" i="1"/>
  <c r="I522" i="1"/>
  <c r="I598" i="1"/>
  <c r="J488" i="1"/>
  <c r="J487" i="1"/>
  <c r="G8" i="10"/>
  <c r="G19" i="10"/>
  <c r="G15" i="10"/>
  <c r="G13" i="10"/>
  <c r="G6" i="10"/>
  <c r="G9" i="10"/>
  <c r="G16" i="10"/>
  <c r="G20" i="10"/>
  <c r="G7" i="10"/>
  <c r="G14" i="10"/>
  <c r="G17" i="10"/>
  <c r="G21" i="10"/>
  <c r="G26" i="10"/>
  <c r="G29" i="10"/>
  <c r="G11" i="10"/>
  <c r="G22" i="10"/>
  <c r="G24" i="10"/>
</calcChain>
</file>

<file path=xl/sharedStrings.xml><?xml version="1.0" encoding="utf-8"?>
<sst xmlns="http://schemas.openxmlformats.org/spreadsheetml/2006/main" count="140" uniqueCount="77">
  <si>
    <t>Date</t>
  </si>
  <si>
    <t>Description</t>
  </si>
  <si>
    <t>Balance</t>
  </si>
  <si>
    <t>In</t>
  </si>
  <si>
    <t>Out</t>
  </si>
  <si>
    <t>Rent</t>
  </si>
  <si>
    <t>INVESTOR</t>
  </si>
  <si>
    <t>Interest</t>
  </si>
  <si>
    <t>Total</t>
  </si>
  <si>
    <t>Who</t>
  </si>
  <si>
    <t>Amount</t>
  </si>
  <si>
    <t>Donations</t>
  </si>
  <si>
    <t>Type</t>
  </si>
  <si>
    <t>Q3</t>
  </si>
  <si>
    <t>Q4</t>
  </si>
  <si>
    <t>Q1</t>
  </si>
  <si>
    <t>Q2</t>
  </si>
  <si>
    <t>MISC</t>
  </si>
  <si>
    <t>PHONE</t>
  </si>
  <si>
    <t>PEOPLE</t>
  </si>
  <si>
    <t>RENT</t>
  </si>
  <si>
    <t>TAX</t>
  </si>
  <si>
    <t>BANK</t>
  </si>
  <si>
    <t>INTEREST</t>
  </si>
  <si>
    <t>Income</t>
  </si>
  <si>
    <t>Expenses</t>
  </si>
  <si>
    <t>Net</t>
  </si>
  <si>
    <t>DONATION</t>
  </si>
  <si>
    <t>YTD</t>
  </si>
  <si>
    <t>Salaries &amp; Overhead</t>
  </si>
  <si>
    <t>Phone</t>
  </si>
  <si>
    <t>Operations</t>
  </si>
  <si>
    <t>Marketing</t>
  </si>
  <si>
    <t>Miscellaneous</t>
  </si>
  <si>
    <t>Net Income</t>
  </si>
  <si>
    <t>Taxes</t>
  </si>
  <si>
    <t>Sales of Equity</t>
  </si>
  <si>
    <t>LAWYER</t>
  </si>
  <si>
    <t>TRAVEL</t>
  </si>
  <si>
    <t>Travel</t>
  </si>
  <si>
    <t>-2013 In</t>
  </si>
  <si>
    <t>-2013 Out</t>
  </si>
  <si>
    <t>Bank Fees</t>
  </si>
  <si>
    <t>Legal Expenses</t>
  </si>
  <si>
    <t>Impact Hub Seattle</t>
  </si>
  <si>
    <t>CUSTOMER</t>
  </si>
  <si>
    <t>Sold NNN units</t>
  </si>
  <si>
    <t>XYZ Corp</t>
  </si>
  <si>
    <t>STARTING BALANCE</t>
  </si>
  <si>
    <t>Office space</t>
  </si>
  <si>
    <t>Airline ticket</t>
  </si>
  <si>
    <t>Delta Airlines</t>
  </si>
  <si>
    <t>Customer revenues</t>
  </si>
  <si>
    <t>LICENSE</t>
  </si>
  <si>
    <t>Licensing revenues</t>
  </si>
  <si>
    <t>MARKETING</t>
  </si>
  <si>
    <t>OPERATIONS</t>
  </si>
  <si>
    <t>LOAN</t>
  </si>
  <si>
    <t>Loans to/from Lenders</t>
  </si>
  <si>
    <t>COMPANY PROFIT &amp; LOSS</t>
  </si>
  <si>
    <t>Sold MMM units</t>
  </si>
  <si>
    <t>Sold LLL units</t>
  </si>
  <si>
    <t>ABC Corp</t>
  </si>
  <si>
    <t>DEF Inc.</t>
  </si>
  <si>
    <t>KLM Airlines</t>
  </si>
  <si>
    <t>Sold JJJ units</t>
  </si>
  <si>
    <t>JetBlue</t>
  </si>
  <si>
    <t>Id</t>
  </si>
  <si>
    <t>Units</t>
  </si>
  <si>
    <t>SALES LEDGER</t>
  </si>
  <si>
    <t>XYZ</t>
  </si>
  <si>
    <t>ABC</t>
  </si>
  <si>
    <t>DEF</t>
  </si>
  <si>
    <t>SALES SUMMARY</t>
  </si>
  <si>
    <t>ABC Corporation</t>
  </si>
  <si>
    <t>XYZ Corporation</t>
  </si>
  <si>
    <t>GENERAL LEDGER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</si>
</sst>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3" formatCode="_(* #,##0.00_);_(* \(#,##0.00\);_(* &quot;-&quot;??_);_(@_)"/>
    <numFmt numFmtId="164" formatCode="[$-409]d\-mmm\-yyyy;@"/>
    <numFmt numFmtId="165" formatCode="&quot;$&quot;#,##0.00"/>
    <numFmt numFmtId="166" formatCode="[$-409]mmm\-yyyy;@"/>
    <numFmt numFmtId="167" formatCode="yyyy"/>
    <numFmt numFmtId="171" formatCode="0.0%;\-0.0%;0%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b/>
      <i/>
      <sz val="9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scheme val="minor"/>
    </font>
    <font>
      <sz val="11"/>
      <name val="Calibri"/>
      <scheme val="minor"/>
    </font>
    <font>
      <sz val="11"/>
      <color theme="6" tint="-0.249977111117893"/>
      <name val="Calibri"/>
      <scheme val="minor"/>
    </font>
    <font>
      <b/>
      <sz val="9"/>
      <color theme="6" tint="-0.249977111117893"/>
      <name val="Calibri"/>
      <scheme val="minor"/>
    </font>
    <font>
      <b/>
      <sz val="9"/>
      <name val="Calibri"/>
      <scheme val="minor"/>
    </font>
    <font>
      <sz val="11"/>
      <name val="Calibri"/>
    </font>
    <font>
      <b/>
      <sz val="16"/>
      <color theme="1"/>
      <name val="Calibri"/>
      <scheme val="minor"/>
    </font>
    <font>
      <b/>
      <sz val="10"/>
      <color theme="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0C35D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</borders>
  <cellStyleXfs count="3500">
    <xf numFmtId="0" fontId="0" fillId="0" borderId="0"/>
    <xf numFmtId="0" fontId="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1" fontId="2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0" xfId="0" applyNumberFormat="1"/>
    <xf numFmtId="8" fontId="2" fillId="2" borderId="0" xfId="0" applyNumberFormat="1" applyFont="1" applyFill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8" fontId="2" fillId="2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166" fontId="2" fillId="4" borderId="0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center"/>
    </xf>
    <xf numFmtId="8" fontId="6" fillId="0" borderId="0" xfId="0" applyNumberFormat="1" applyFont="1"/>
    <xf numFmtId="0" fontId="6" fillId="0" borderId="0" xfId="0" applyFont="1"/>
    <xf numFmtId="167" fontId="7" fillId="3" borderId="0" xfId="0" applyNumberFormat="1" applyFont="1" applyFill="1" applyAlignment="1">
      <alignment horizontal="center"/>
    </xf>
    <xf numFmtId="8" fontId="7" fillId="2" borderId="0" xfId="0" applyNumberFormat="1" applyFont="1" applyFill="1" applyAlignment="1">
      <alignment horizontal="center"/>
    </xf>
    <xf numFmtId="166" fontId="7" fillId="4" borderId="0" xfId="0" applyNumberFormat="1" applyFont="1" applyFill="1" applyAlignment="1">
      <alignment horizontal="center"/>
    </xf>
    <xf numFmtId="165" fontId="9" fillId="0" borderId="0" xfId="0" applyNumberFormat="1" applyFont="1"/>
    <xf numFmtId="165" fontId="10" fillId="0" borderId="0" xfId="0" applyNumberFormat="1" applyFont="1"/>
    <xf numFmtId="0" fontId="11" fillId="0" borderId="0" xfId="0" applyFont="1" applyAlignment="1">
      <alignment horizontal="center"/>
    </xf>
    <xf numFmtId="8" fontId="10" fillId="0" borderId="0" xfId="0" applyNumberFormat="1" applyFont="1"/>
    <xf numFmtId="0" fontId="12" fillId="0" borderId="0" xfId="0" applyFont="1"/>
    <xf numFmtId="164" fontId="0" fillId="0" borderId="3" xfId="0" applyNumberForma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0" fillId="0" borderId="3" xfId="0" applyBorder="1"/>
    <xf numFmtId="8" fontId="0" fillId="0" borderId="3" xfId="0" applyNumberFormat="1" applyBorder="1"/>
    <xf numFmtId="164" fontId="8" fillId="0" borderId="2" xfId="0" applyNumberFormat="1" applyFont="1" applyBorder="1" applyAlignment="1">
      <alignment horizontal="center"/>
    </xf>
    <xf numFmtId="0" fontId="0" fillId="0" borderId="2" xfId="0" applyBorder="1"/>
    <xf numFmtId="8" fontId="0" fillId="0" borderId="2" xfId="0" applyNumberFormat="1" applyBorder="1"/>
    <xf numFmtId="164" fontId="15" fillId="0" borderId="0" xfId="0" applyNumberFormat="1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center"/>
    </xf>
    <xf numFmtId="8" fontId="14" fillId="0" borderId="0" xfId="0" applyNumberFormat="1" applyFont="1"/>
    <xf numFmtId="0" fontId="0" fillId="0" borderId="0" xfId="0" quotePrefix="1"/>
    <xf numFmtId="164" fontId="8" fillId="0" borderId="0" xfId="0" applyNumberFormat="1" applyFont="1" applyFill="1" applyAlignment="1">
      <alignment horizontal="center"/>
    </xf>
    <xf numFmtId="0" fontId="0" fillId="0" borderId="0" xfId="0" applyFill="1"/>
    <xf numFmtId="8" fontId="0" fillId="0" borderId="0" xfId="0" applyNumberFormat="1" applyFill="1"/>
    <xf numFmtId="165" fontId="0" fillId="0" borderId="0" xfId="0" applyNumberFormat="1" applyAlignment="1">
      <alignment horizontal="center"/>
    </xf>
    <xf numFmtId="165" fontId="14" fillId="0" borderId="0" xfId="0" applyNumberFormat="1" applyFont="1"/>
    <xf numFmtId="8" fontId="3" fillId="0" borderId="0" xfId="0" applyNumberFormat="1" applyFont="1"/>
    <xf numFmtId="165" fontId="3" fillId="0" borderId="0" xfId="0" applyNumberFormat="1" applyFont="1" applyBorder="1"/>
    <xf numFmtId="164" fontId="19" fillId="0" borderId="2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0" fontId="18" fillId="0" borderId="2" xfId="0" applyFont="1" applyBorder="1"/>
    <xf numFmtId="8" fontId="18" fillId="0" borderId="2" xfId="0" applyNumberFormat="1" applyFont="1" applyBorder="1"/>
    <xf numFmtId="0" fontId="14" fillId="0" borderId="0" xfId="0" applyFont="1" applyFill="1"/>
    <xf numFmtId="164" fontId="14" fillId="0" borderId="0" xfId="0" applyNumberFormat="1" applyFont="1" applyAlignment="1">
      <alignment horizontal="center"/>
    </xf>
    <xf numFmtId="8" fontId="0" fillId="0" borderId="0" xfId="0" applyNumberFormat="1" applyAlignment="1">
      <alignment wrapText="1"/>
    </xf>
    <xf numFmtId="164" fontId="17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17" fillId="0" borderId="0" xfId="0" applyFont="1"/>
    <xf numFmtId="8" fontId="17" fillId="0" borderId="0" xfId="0" applyNumberFormat="1" applyFont="1"/>
    <xf numFmtId="165" fontId="17" fillId="0" borderId="0" xfId="0" applyNumberFormat="1" applyFont="1"/>
    <xf numFmtId="167" fontId="2" fillId="3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left"/>
    </xf>
    <xf numFmtId="164" fontId="2" fillId="5" borderId="0" xfId="0" applyNumberFormat="1" applyFont="1" applyFill="1" applyAlignment="1">
      <alignment horizontal="center"/>
    </xf>
    <xf numFmtId="8" fontId="2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3" fontId="2" fillId="5" borderId="0" xfId="0" applyNumberFormat="1" applyFont="1" applyFill="1" applyBorder="1" applyAlignment="1">
      <alignment horizontal="center"/>
    </xf>
    <xf numFmtId="3" fontId="23" fillId="5" borderId="0" xfId="0" applyNumberFormat="1" applyFont="1" applyFill="1" applyBorder="1" applyAlignment="1">
      <alignment horizontal="center"/>
    </xf>
    <xf numFmtId="8" fontId="23" fillId="5" borderId="0" xfId="0" applyNumberFormat="1" applyFont="1" applyFill="1" applyBorder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3" fontId="9" fillId="0" borderId="0" xfId="0" applyNumberFormat="1" applyFont="1"/>
    <xf numFmtId="167" fontId="2" fillId="3" borderId="1" xfId="0" applyNumberFormat="1" applyFont="1" applyFill="1" applyBorder="1" applyAlignment="1">
      <alignment horizontal="center"/>
    </xf>
    <xf numFmtId="167" fontId="2" fillId="3" borderId="0" xfId="0" applyNumberFormat="1" applyFont="1" applyFill="1" applyBorder="1" applyAlignment="1">
      <alignment horizontal="center"/>
    </xf>
    <xf numFmtId="8" fontId="7" fillId="2" borderId="0" xfId="0" applyNumberFormat="1" applyFont="1" applyFill="1" applyAlignment="1">
      <alignment horizontal="center"/>
    </xf>
    <xf numFmtId="8" fontId="7" fillId="2" borderId="4" xfId="0" applyNumberFormat="1" applyFont="1" applyFill="1" applyBorder="1" applyAlignment="1">
      <alignment horizontal="center"/>
    </xf>
    <xf numFmtId="166" fontId="2" fillId="4" borderId="0" xfId="0" applyNumberFormat="1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8" fontId="2" fillId="2" borderId="0" xfId="0" applyNumberFormat="1" applyFont="1" applyFill="1" applyBorder="1" applyAlignment="1">
      <alignment horizontal="center"/>
    </xf>
  </cellXfs>
  <cellStyles count="3500">
    <cellStyle name="Comma 2" xfId="1202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8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1120" builtinId="9" hidden="1"/>
    <cellStyle name="Followed Hyperlink" xfId="1121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89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39" builtinId="9" hidden="1"/>
    <cellStyle name="Followed Hyperlink" xfId="1340" builtinId="9" hidden="1"/>
    <cellStyle name="Followed Hyperlink" xfId="1341" builtinId="9" hidden="1"/>
    <cellStyle name="Followed Hyperlink" xfId="1342" builtinId="9" hidden="1"/>
    <cellStyle name="Followed Hyperlink" xfId="1343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0" builtinId="9" hidden="1"/>
    <cellStyle name="Followed Hyperlink" xfId="1641" builtinId="9" hidden="1"/>
    <cellStyle name="Followed Hyperlink" xfId="1642" builtinId="9" hidden="1"/>
    <cellStyle name="Followed Hyperlink" xfId="1643" builtinId="9" hidden="1"/>
    <cellStyle name="Followed Hyperlink" xfId="1644" builtinId="9" hidden="1"/>
    <cellStyle name="Followed Hyperlink" xfId="1645" builtinId="9" hidden="1"/>
    <cellStyle name="Followed Hyperlink" xfId="1646" builtinId="9" hidden="1"/>
    <cellStyle name="Followed Hyperlink" xfId="1647" builtinId="9" hidden="1"/>
    <cellStyle name="Followed Hyperlink" xfId="1648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4" builtinId="9" hidden="1"/>
    <cellStyle name="Followed Hyperlink" xfId="1725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49" builtinId="9" hidden="1"/>
    <cellStyle name="Followed Hyperlink" xfId="1950" builtinId="9" hidden="1"/>
    <cellStyle name="Followed Hyperlink" xfId="1951" builtinId="9" hidden="1"/>
    <cellStyle name="Followed Hyperlink" xfId="1952" builtinId="9" hidden="1"/>
    <cellStyle name="Followed Hyperlink" xfId="1953" builtinId="9" hidden="1"/>
    <cellStyle name="Followed Hyperlink" xfId="1954" builtinId="9" hidden="1"/>
    <cellStyle name="Followed Hyperlink" xfId="1955" builtinId="9" hidden="1"/>
    <cellStyle name="Followed Hyperlink" xfId="1956" builtinId="9" hidden="1"/>
    <cellStyle name="Followed Hyperlink" xfId="1957" builtinId="9" hidden="1"/>
    <cellStyle name="Followed Hyperlink" xfId="195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4" builtinId="9" hidden="1"/>
    <cellStyle name="Followed Hyperlink" xfId="2035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4" builtinId="9" hidden="1"/>
    <cellStyle name="Followed Hyperlink" xfId="2335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3" builtinId="9" hidden="1"/>
    <cellStyle name="Followed Hyperlink" xfId="2634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2" builtinId="9" hidden="1"/>
    <cellStyle name="Followed Hyperlink" xfId="2933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1" builtinId="9" hidden="1"/>
    <cellStyle name="Followed Hyperlink" xfId="3232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Normal" xfId="0" builtinId="0"/>
    <cellStyle name="Normal 2" xfId="1"/>
    <cellStyle name="Normal 2 2" xfId="1199"/>
    <cellStyle name="Normal 3" xfId="1200"/>
    <cellStyle name="Percent 2" xfId="1201"/>
    <cellStyle name="Percentage" xfId="27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2"/>
  <sheetViews>
    <sheetView tabSelected="1" zoomScale="125" zoomScaleNormal="125" zoomScalePageLayoutView="125" workbookViewId="0">
      <pane xSplit="1" ySplit="2" topLeftCell="B3" activePane="bottomRight" state="frozenSplit"/>
      <selection pane="topRight"/>
      <selection pane="bottomLeft" activeCell="A3" sqref="A3"/>
      <selection pane="bottomRight"/>
    </sheetView>
  </sheetViews>
  <sheetFormatPr baseColWidth="10" defaultColWidth="8.83203125" defaultRowHeight="14" x14ac:dyDescent="0"/>
  <cols>
    <col min="1" max="1" width="15.6640625" style="4" customWidth="1"/>
    <col min="2" max="2" width="14" style="15" customWidth="1"/>
    <col min="3" max="3" width="28.6640625" customWidth="1"/>
    <col min="4" max="4" width="32.6640625" customWidth="1"/>
    <col min="5" max="6" width="12.6640625" style="5" customWidth="1"/>
    <col min="7" max="7" width="15.6640625" style="5" customWidth="1"/>
    <col min="8" max="8" width="2" style="7" customWidth="1"/>
    <col min="9" max="9" width="11.1640625" bestFit="1" customWidth="1"/>
    <col min="10" max="10" width="10.83203125" bestFit="1" customWidth="1"/>
  </cols>
  <sheetData>
    <row r="1" spans="1:8" ht="20">
      <c r="A1" s="61" t="s">
        <v>76</v>
      </c>
    </row>
    <row r="2" spans="1:8" s="2" customFormat="1">
      <c r="A2" s="3" t="s">
        <v>0</v>
      </c>
      <c r="B2" s="3" t="s">
        <v>12</v>
      </c>
      <c r="C2" s="1" t="s">
        <v>1</v>
      </c>
      <c r="D2" s="1" t="s">
        <v>9</v>
      </c>
      <c r="E2" s="1" t="s">
        <v>3</v>
      </c>
      <c r="F2" s="6" t="s">
        <v>4</v>
      </c>
      <c r="G2" s="6" t="s">
        <v>2</v>
      </c>
      <c r="H2" s="44"/>
    </row>
    <row r="3" spans="1:8">
      <c r="A3" s="4">
        <v>43466</v>
      </c>
      <c r="C3" t="s">
        <v>48</v>
      </c>
      <c r="G3" s="5">
        <v>0</v>
      </c>
    </row>
    <row r="4" spans="1:8">
      <c r="A4" s="4">
        <v>43467</v>
      </c>
      <c r="B4" s="15" t="s">
        <v>45</v>
      </c>
      <c r="C4" t="s">
        <v>46</v>
      </c>
      <c r="D4" t="s">
        <v>47</v>
      </c>
      <c r="E4" s="5">
        <v>1000</v>
      </c>
      <c r="G4" s="5">
        <f>G3+E4-F4</f>
        <v>1000</v>
      </c>
    </row>
    <row r="5" spans="1:8">
      <c r="A5" s="4">
        <v>43468</v>
      </c>
      <c r="B5" s="15" t="s">
        <v>20</v>
      </c>
      <c r="C5" t="s">
        <v>49</v>
      </c>
      <c r="D5" t="s">
        <v>44</v>
      </c>
      <c r="F5" s="5">
        <v>400</v>
      </c>
      <c r="G5" s="5">
        <f t="shared" ref="G5:G12" si="0">G4+E5-F5</f>
        <v>600</v>
      </c>
    </row>
    <row r="6" spans="1:8">
      <c r="A6" s="4">
        <v>43469</v>
      </c>
      <c r="B6" s="15" t="s">
        <v>38</v>
      </c>
      <c r="C6" t="s">
        <v>50</v>
      </c>
      <c r="D6" t="s">
        <v>51</v>
      </c>
      <c r="F6" s="5">
        <v>450</v>
      </c>
      <c r="G6" s="5">
        <f t="shared" si="0"/>
        <v>150</v>
      </c>
    </row>
    <row r="7" spans="1:8">
      <c r="A7" s="4">
        <v>43472</v>
      </c>
      <c r="B7" s="15" t="s">
        <v>45</v>
      </c>
      <c r="C7" t="s">
        <v>60</v>
      </c>
      <c r="D7" t="s">
        <v>62</v>
      </c>
      <c r="E7" s="5">
        <v>1200</v>
      </c>
      <c r="G7" s="5">
        <f t="shared" si="0"/>
        <v>1350</v>
      </c>
    </row>
    <row r="8" spans="1:8">
      <c r="A8" s="4">
        <v>43473</v>
      </c>
      <c r="B8" s="15" t="s">
        <v>45</v>
      </c>
      <c r="C8" t="s">
        <v>61</v>
      </c>
      <c r="D8" t="s">
        <v>63</v>
      </c>
      <c r="E8" s="5">
        <v>1500</v>
      </c>
      <c r="G8" s="5">
        <f t="shared" si="0"/>
        <v>2850</v>
      </c>
    </row>
    <row r="9" spans="1:8">
      <c r="A9" s="4">
        <v>43474</v>
      </c>
      <c r="B9" s="15" t="s">
        <v>38</v>
      </c>
      <c r="C9" t="s">
        <v>50</v>
      </c>
      <c r="D9" t="s">
        <v>64</v>
      </c>
      <c r="F9" s="5">
        <v>700</v>
      </c>
      <c r="G9" s="5">
        <f t="shared" si="0"/>
        <v>2150</v>
      </c>
    </row>
    <row r="10" spans="1:8">
      <c r="A10" s="4">
        <v>43475</v>
      </c>
      <c r="B10" s="15" t="s">
        <v>45</v>
      </c>
      <c r="C10" t="s">
        <v>65</v>
      </c>
      <c r="D10" t="s">
        <v>47</v>
      </c>
      <c r="E10" s="5">
        <v>500</v>
      </c>
      <c r="G10" s="5">
        <f t="shared" si="0"/>
        <v>2650</v>
      </c>
    </row>
    <row r="11" spans="1:8">
      <c r="A11" s="4">
        <v>43475</v>
      </c>
      <c r="B11" s="15" t="s">
        <v>38</v>
      </c>
      <c r="C11" t="s">
        <v>50</v>
      </c>
      <c r="D11" t="s">
        <v>66</v>
      </c>
      <c r="F11" s="5">
        <v>350</v>
      </c>
      <c r="G11" s="5">
        <f t="shared" si="0"/>
        <v>2300</v>
      </c>
    </row>
    <row r="12" spans="1:8">
      <c r="G12" s="5">
        <f t="shared" si="0"/>
        <v>2300</v>
      </c>
    </row>
    <row r="57" spans="8:10">
      <c r="H57" s="45"/>
      <c r="I57" s="5"/>
      <c r="J57" s="5"/>
    </row>
    <row r="80" spans="9:10">
      <c r="I80" s="5"/>
      <c r="J80" s="5"/>
    </row>
    <row r="121" spans="2:10">
      <c r="I121" s="5"/>
    </row>
    <row r="123" spans="2:10" ht="15" thickBot="1">
      <c r="B123" s="33"/>
      <c r="C123" s="34"/>
      <c r="D123" s="34"/>
      <c r="E123" s="35"/>
      <c r="F123" s="35"/>
      <c r="G123" s="35"/>
      <c r="I123" s="5"/>
      <c r="J123" s="5"/>
    </row>
    <row r="144" spans="9:10">
      <c r="I144" s="5"/>
      <c r="J144" s="5"/>
    </row>
    <row r="157" spans="9:10">
      <c r="I157" s="5"/>
      <c r="J157" s="5"/>
    </row>
    <row r="159" spans="9:10">
      <c r="I159" s="5"/>
      <c r="J159" s="5"/>
    </row>
    <row r="180" spans="3:10">
      <c r="I180" s="5"/>
      <c r="J180" s="5"/>
    </row>
    <row r="187" spans="3:10">
      <c r="C187" s="37"/>
      <c r="D187" s="37"/>
    </row>
    <row r="197" spans="2:4">
      <c r="C197" s="37"/>
      <c r="D197" s="37"/>
    </row>
    <row r="203" spans="2:4">
      <c r="B203" s="36"/>
      <c r="C203" s="37"/>
      <c r="D203" s="37"/>
    </row>
    <row r="210" spans="3:4">
      <c r="C210" s="37"/>
      <c r="D210" s="37"/>
    </row>
    <row r="214" spans="3:4">
      <c r="C214" s="37"/>
      <c r="D214" s="37"/>
    </row>
    <row r="231" spans="3:4">
      <c r="C231" s="37"/>
      <c r="D231" s="37"/>
    </row>
    <row r="252" spans="2:4">
      <c r="B252" s="36"/>
      <c r="C252" s="37"/>
      <c r="D252" s="37"/>
    </row>
    <row r="277" spans="2:6">
      <c r="B277" s="36"/>
      <c r="C277" s="37"/>
      <c r="D277" s="37"/>
    </row>
    <row r="278" spans="2:6">
      <c r="B278" s="36"/>
      <c r="C278" s="37"/>
      <c r="D278" s="37"/>
    </row>
    <row r="280" spans="2:6">
      <c r="B280" s="36"/>
      <c r="C280" s="37"/>
      <c r="D280" s="37"/>
      <c r="F280" s="39"/>
    </row>
    <row r="282" spans="2:6">
      <c r="C282" s="37"/>
      <c r="D282" s="37"/>
    </row>
    <row r="297" spans="3:4">
      <c r="C297" s="37"/>
      <c r="D297" s="37"/>
    </row>
    <row r="311" spans="2:4">
      <c r="C311" s="37"/>
      <c r="D311" s="37"/>
    </row>
    <row r="312" spans="2:4">
      <c r="C312" s="37"/>
      <c r="D312" s="37"/>
    </row>
    <row r="316" spans="2:4">
      <c r="B316" s="36"/>
      <c r="C316" s="37"/>
      <c r="D316" s="37"/>
    </row>
    <row r="317" spans="2:4">
      <c r="B317" s="36"/>
      <c r="C317" s="37"/>
      <c r="D317" s="37"/>
    </row>
    <row r="322" spans="2:6">
      <c r="B322" s="36"/>
      <c r="C322" s="37"/>
      <c r="D322" s="37"/>
      <c r="F322" s="39"/>
    </row>
    <row r="328" spans="2:6">
      <c r="C328" s="37"/>
      <c r="D328" s="37"/>
    </row>
    <row r="329" spans="2:6">
      <c r="C329" s="37"/>
      <c r="D329" s="37"/>
    </row>
    <row r="330" spans="2:6">
      <c r="C330" s="37"/>
      <c r="D330" s="37"/>
    </row>
    <row r="335" spans="2:6">
      <c r="C335" s="37"/>
      <c r="D335" s="37"/>
    </row>
    <row r="336" spans="2:6">
      <c r="C336" s="37"/>
      <c r="D336" s="37"/>
    </row>
    <row r="348" spans="2:4">
      <c r="C348" s="37"/>
      <c r="D348" s="37"/>
    </row>
    <row r="351" spans="2:4">
      <c r="B351" s="36"/>
      <c r="C351" s="37"/>
      <c r="D351" s="37"/>
    </row>
    <row r="352" spans="2:4">
      <c r="B352" s="36"/>
      <c r="C352" s="37"/>
      <c r="D352" s="37"/>
    </row>
    <row r="353" spans="2:6">
      <c r="B353" s="36"/>
      <c r="C353" s="37"/>
      <c r="D353" s="37"/>
      <c r="F353" s="39"/>
    </row>
    <row r="389" spans="2:6">
      <c r="B389" s="36"/>
      <c r="C389" s="37"/>
      <c r="D389" s="37"/>
    </row>
    <row r="390" spans="2:6">
      <c r="B390" s="36"/>
      <c r="C390" s="37"/>
      <c r="D390" s="37"/>
    </row>
    <row r="393" spans="2:6">
      <c r="B393" s="36"/>
      <c r="C393" s="37"/>
      <c r="D393" s="37"/>
      <c r="F393" s="39"/>
    </row>
    <row r="396" spans="2:6">
      <c r="C396" s="37"/>
      <c r="D396" s="37"/>
    </row>
    <row r="413" spans="3:4">
      <c r="C413" s="37"/>
      <c r="D413" s="37"/>
    </row>
    <row r="414" spans="3:4">
      <c r="C414" s="37"/>
      <c r="D414" s="37"/>
    </row>
    <row r="429" spans="2:4">
      <c r="B429" s="36"/>
      <c r="C429" s="37"/>
      <c r="D429" s="37"/>
    </row>
    <row r="431" spans="2:4">
      <c r="C431" s="37"/>
      <c r="D431" s="37"/>
    </row>
    <row r="445" spans="3:4">
      <c r="C445" s="37"/>
      <c r="D445" s="37"/>
    </row>
    <row r="449" spans="2:6">
      <c r="C449" s="37"/>
      <c r="D449" s="37"/>
    </row>
    <row r="457" spans="2:6">
      <c r="B457" s="36"/>
      <c r="C457" s="37"/>
      <c r="D457" s="37"/>
      <c r="F457" s="39"/>
    </row>
    <row r="460" spans="2:6">
      <c r="B460" s="36"/>
      <c r="C460" s="37"/>
      <c r="D460" s="37"/>
    </row>
    <row r="481" spans="2:10">
      <c r="B481" s="41"/>
      <c r="C481" s="42"/>
      <c r="D481" s="42"/>
      <c r="F481" s="43"/>
    </row>
    <row r="487" spans="2:10">
      <c r="I487" s="40" t="s">
        <v>40</v>
      </c>
      <c r="J487" s="5">
        <f>SUM(E4:E488)</f>
        <v>4200</v>
      </c>
    </row>
    <row r="488" spans="2:10" ht="15" thickBot="1">
      <c r="B488" s="33"/>
      <c r="C488" s="34"/>
      <c r="D488" s="34"/>
      <c r="E488" s="35"/>
      <c r="F488" s="35"/>
      <c r="G488" s="35"/>
      <c r="I488" s="40" t="s">
        <v>41</v>
      </c>
      <c r="J488" s="5">
        <f>SUM(F3:F488)</f>
        <v>1900</v>
      </c>
    </row>
    <row r="489" spans="2:10">
      <c r="I489" s="47">
        <v>44798.600000000006</v>
      </c>
      <c r="J489" s="46">
        <f>I489-G489</f>
        <v>44798.600000000006</v>
      </c>
    </row>
    <row r="492" spans="2:10">
      <c r="B492" s="36"/>
      <c r="C492" s="37"/>
      <c r="D492" s="37"/>
    </row>
    <row r="494" spans="2:10">
      <c r="I494" s="46">
        <f>F494-920.62</f>
        <v>-920.62</v>
      </c>
    </row>
    <row r="495" spans="2:10">
      <c r="I495" s="46"/>
    </row>
    <row r="496" spans="2:10">
      <c r="I496" s="46"/>
    </row>
    <row r="497" spans="6:9">
      <c r="I497" s="46"/>
    </row>
    <row r="502" spans="6:9">
      <c r="F502" s="7"/>
    </row>
    <row r="509" spans="6:9">
      <c r="F509" s="7"/>
    </row>
    <row r="516" spans="2:9">
      <c r="B516" s="41"/>
      <c r="C516" s="42"/>
      <c r="D516" s="42"/>
      <c r="F516" s="43"/>
    </row>
    <row r="517" spans="2:9">
      <c r="F517" s="43"/>
    </row>
    <row r="518" spans="2:9">
      <c r="E518" s="7"/>
      <c r="F518" s="43"/>
    </row>
    <row r="519" spans="2:9">
      <c r="E519" s="7"/>
      <c r="F519" s="43"/>
    </row>
    <row r="522" spans="2:9">
      <c r="I522" s="46">
        <f>F522-920.62</f>
        <v>-920.62</v>
      </c>
    </row>
    <row r="526" spans="2:9">
      <c r="B526" s="36"/>
      <c r="C526" s="37"/>
      <c r="D526" s="37"/>
    </row>
    <row r="530" spans="2:9">
      <c r="H530"/>
    </row>
    <row r="538" spans="2:9">
      <c r="B538" s="41"/>
      <c r="C538" s="42"/>
      <c r="D538" s="42"/>
      <c r="F538" s="43"/>
    </row>
    <row r="539" spans="2:9">
      <c r="F539" s="43"/>
    </row>
    <row r="540" spans="2:9">
      <c r="F540" s="43"/>
    </row>
    <row r="541" spans="2:9">
      <c r="I541" s="46">
        <f>F541-920.62</f>
        <v>-920.62</v>
      </c>
    </row>
    <row r="547" spans="2:8">
      <c r="C547" s="37"/>
      <c r="D547" s="37"/>
    </row>
    <row r="548" spans="2:8">
      <c r="B548" s="36"/>
      <c r="C548" s="37"/>
      <c r="D548" s="37"/>
    </row>
    <row r="557" spans="2:8">
      <c r="C557" s="42"/>
      <c r="D557" s="42"/>
    </row>
    <row r="560" spans="2:8">
      <c r="H560"/>
    </row>
    <row r="561" spans="2:9">
      <c r="H561"/>
    </row>
    <row r="562" spans="2:9">
      <c r="H562"/>
    </row>
    <row r="564" spans="2:9">
      <c r="C564" s="37"/>
      <c r="D564" s="37"/>
    </row>
    <row r="566" spans="2:9">
      <c r="B566" s="41"/>
      <c r="C566" s="42"/>
      <c r="D566" s="42"/>
    </row>
    <row r="570" spans="2:9">
      <c r="I570" s="46">
        <f>F570-920.62</f>
        <v>-920.62</v>
      </c>
    </row>
    <row r="572" spans="2:9">
      <c r="C572" s="37"/>
      <c r="D572" s="37"/>
      <c r="I572" s="46"/>
    </row>
    <row r="574" spans="2:9">
      <c r="B574" s="36"/>
      <c r="C574" s="37"/>
      <c r="D574" s="37"/>
    </row>
    <row r="580" spans="3:8">
      <c r="H580"/>
    </row>
    <row r="581" spans="3:8">
      <c r="C581" s="37"/>
      <c r="D581" s="37"/>
    </row>
    <row r="595" spans="2:9">
      <c r="B595" s="41"/>
      <c r="C595" s="42"/>
      <c r="D595" s="42"/>
    </row>
    <row r="598" spans="2:9">
      <c r="I598" s="46">
        <f>F598-920.62</f>
        <v>-920.62</v>
      </c>
    </row>
    <row r="602" spans="2:9">
      <c r="C602" s="37"/>
      <c r="D602" s="37"/>
    </row>
    <row r="603" spans="2:9">
      <c r="B603" s="36"/>
      <c r="C603" s="37"/>
      <c r="D603" s="37"/>
    </row>
    <row r="608" spans="2:9">
      <c r="C608" s="37"/>
      <c r="D608" s="37"/>
    </row>
    <row r="610" spans="2:9">
      <c r="H610"/>
    </row>
    <row r="614" spans="2:9">
      <c r="I614" s="5"/>
    </row>
    <row r="619" spans="2:9">
      <c r="B619" s="41"/>
      <c r="C619" s="42"/>
      <c r="D619" s="42"/>
    </row>
    <row r="621" spans="2:9">
      <c r="H621"/>
    </row>
    <row r="622" spans="2:9">
      <c r="H622"/>
    </row>
    <row r="624" spans="2:9">
      <c r="B624" s="36"/>
      <c r="C624" s="37"/>
      <c r="D624" s="37"/>
    </row>
    <row r="625" spans="2:8">
      <c r="H625"/>
    </row>
    <row r="626" spans="2:8">
      <c r="H626"/>
    </row>
    <row r="630" spans="2:8">
      <c r="H630"/>
    </row>
    <row r="631" spans="2:8">
      <c r="H631"/>
    </row>
    <row r="632" spans="2:8">
      <c r="B632" s="41"/>
      <c r="C632" s="42"/>
      <c r="D632" s="42"/>
      <c r="H632"/>
    </row>
    <row r="635" spans="2:8">
      <c r="H635"/>
    </row>
    <row r="636" spans="2:8">
      <c r="H636"/>
    </row>
    <row r="637" spans="2:8">
      <c r="H637"/>
    </row>
    <row r="638" spans="2:8">
      <c r="H638"/>
    </row>
    <row r="639" spans="2:8">
      <c r="H639"/>
    </row>
    <row r="640" spans="2:8">
      <c r="H640"/>
    </row>
    <row r="642" spans="2:8">
      <c r="B642" s="36"/>
      <c r="C642" s="37"/>
      <c r="D642" s="37"/>
    </row>
    <row r="643" spans="2:8">
      <c r="H643"/>
    </row>
    <row r="644" spans="2:8">
      <c r="H644"/>
    </row>
    <row r="645" spans="2:8">
      <c r="H645"/>
    </row>
    <row r="646" spans="2:8">
      <c r="H646"/>
    </row>
    <row r="647" spans="2:8">
      <c r="H647"/>
    </row>
    <row r="648" spans="2:8">
      <c r="H648"/>
    </row>
    <row r="651" spans="2:8">
      <c r="H651"/>
    </row>
    <row r="652" spans="2:8">
      <c r="H652"/>
    </row>
    <row r="653" spans="2:8">
      <c r="H653"/>
    </row>
    <row r="655" spans="2:8">
      <c r="H655"/>
    </row>
    <row r="656" spans="2:8">
      <c r="H656"/>
    </row>
    <row r="657" spans="2:8">
      <c r="H657"/>
    </row>
    <row r="665" spans="2:8">
      <c r="B665" s="36"/>
      <c r="C665" s="37"/>
      <c r="D665" s="37"/>
    </row>
    <row r="688" spans="2:4">
      <c r="B688" s="36"/>
      <c r="C688" s="37"/>
      <c r="D688" s="37"/>
    </row>
    <row r="712" spans="3:4">
      <c r="C712" s="37"/>
      <c r="D712" s="37"/>
    </row>
    <row r="726" spans="2:4">
      <c r="B726" s="41"/>
      <c r="C726" s="42"/>
      <c r="D726" s="42"/>
    </row>
    <row r="727" spans="2:4">
      <c r="B727" s="41"/>
      <c r="C727" s="42"/>
      <c r="D727" s="42"/>
    </row>
    <row r="728" spans="2:4">
      <c r="B728" s="41"/>
      <c r="C728" s="42"/>
      <c r="D728" s="42"/>
    </row>
    <row r="731" spans="2:4">
      <c r="C731" s="37"/>
      <c r="D731" s="37"/>
    </row>
    <row r="735" spans="2:4">
      <c r="B735" s="36"/>
      <c r="C735" s="37"/>
      <c r="D735" s="37"/>
    </row>
    <row r="748" spans="3:4">
      <c r="C748" s="37"/>
      <c r="D748" s="37"/>
    </row>
    <row r="753" spans="2:4">
      <c r="C753" s="37"/>
      <c r="D753" s="37"/>
    </row>
    <row r="754" spans="2:4">
      <c r="B754" s="41"/>
      <c r="C754" s="42"/>
      <c r="D754" s="42"/>
    </row>
    <row r="762" spans="2:4">
      <c r="B762" s="36"/>
      <c r="C762" s="37"/>
      <c r="D762" s="37"/>
    </row>
    <row r="776" spans="2:4">
      <c r="B776" s="36"/>
      <c r="C776" s="37"/>
      <c r="D776" s="37"/>
    </row>
    <row r="791" spans="1:9">
      <c r="I791" s="46">
        <f>16520-F782-F780-5928.14</f>
        <v>10591.86</v>
      </c>
    </row>
    <row r="792" spans="1:9" ht="15" thickBot="1">
      <c r="A792" s="49"/>
      <c r="B792" s="48"/>
      <c r="C792" s="50"/>
      <c r="D792" s="50"/>
      <c r="E792" s="51"/>
      <c r="F792" s="51"/>
      <c r="G792" s="51"/>
      <c r="I792" s="46">
        <f>G791-I791</f>
        <v>-10591.86</v>
      </c>
    </row>
    <row r="795" spans="1:9">
      <c r="B795" s="36"/>
      <c r="C795" s="37"/>
      <c r="D795" s="37"/>
    </row>
    <row r="798" spans="1:9">
      <c r="B798" s="36"/>
      <c r="C798" s="37"/>
      <c r="D798" s="37"/>
    </row>
    <row r="799" spans="1:9">
      <c r="B799" s="36"/>
      <c r="C799" s="37"/>
      <c r="D799" s="37"/>
    </row>
    <row r="800" spans="1:9">
      <c r="B800" s="36"/>
      <c r="C800" s="37"/>
      <c r="D800" s="37"/>
    </row>
    <row r="801" spans="2:4">
      <c r="B801" s="36"/>
      <c r="C801" s="37"/>
      <c r="D801" s="37"/>
    </row>
    <row r="805" spans="2:4">
      <c r="B805" s="36"/>
      <c r="C805" s="37"/>
      <c r="D805" s="37"/>
    </row>
    <row r="806" spans="2:4">
      <c r="B806" s="36"/>
      <c r="C806" s="37"/>
      <c r="D806" s="37"/>
    </row>
    <row r="807" spans="2:4">
      <c r="B807" s="36"/>
      <c r="C807" s="37"/>
      <c r="D807" s="37"/>
    </row>
    <row r="810" spans="2:4">
      <c r="D810" s="37"/>
    </row>
    <row r="815" spans="2:4">
      <c r="B815" s="41"/>
      <c r="C815" s="42"/>
      <c r="D815" s="42"/>
    </row>
    <row r="816" spans="2:4">
      <c r="B816" s="41"/>
      <c r="C816" s="42"/>
      <c r="D816" s="52"/>
    </row>
    <row r="818" spans="2:4">
      <c r="B818" s="41"/>
      <c r="C818" s="42"/>
      <c r="D818" s="52"/>
    </row>
    <row r="819" spans="2:4">
      <c r="B819" s="36"/>
      <c r="C819" s="37"/>
      <c r="D819" s="37"/>
    </row>
    <row r="821" spans="2:4">
      <c r="B821" s="36"/>
      <c r="C821" s="37"/>
      <c r="D821" s="37"/>
    </row>
    <row r="822" spans="2:4">
      <c r="B822" s="36"/>
      <c r="C822" s="37"/>
      <c r="D822" s="37"/>
    </row>
    <row r="824" spans="2:4">
      <c r="B824" s="36"/>
      <c r="C824" s="37"/>
      <c r="D824" s="37"/>
    </row>
    <row r="826" spans="2:4">
      <c r="C826" s="37"/>
      <c r="D826" s="37"/>
    </row>
    <row r="827" spans="2:4">
      <c r="C827" s="37"/>
      <c r="D827" s="37"/>
    </row>
    <row r="828" spans="2:4">
      <c r="C828" s="37"/>
      <c r="D828" s="37"/>
    </row>
    <row r="834" spans="1:4">
      <c r="C834" s="37"/>
    </row>
    <row r="835" spans="1:4">
      <c r="C835" s="37"/>
    </row>
    <row r="836" spans="1:4">
      <c r="C836" s="37"/>
    </row>
    <row r="837" spans="1:4">
      <c r="C837" s="37"/>
    </row>
    <row r="838" spans="1:4">
      <c r="C838" s="37"/>
    </row>
    <row r="841" spans="1:4">
      <c r="A841" s="53"/>
    </row>
    <row r="842" spans="1:4">
      <c r="A842" s="53"/>
    </row>
    <row r="843" spans="1:4">
      <c r="A843" s="53"/>
    </row>
    <row r="844" spans="1:4">
      <c r="A844" s="53"/>
    </row>
    <row r="845" spans="1:4">
      <c r="A845" s="53"/>
    </row>
    <row r="846" spans="1:4">
      <c r="A846" s="53"/>
      <c r="B846" s="36"/>
      <c r="C846" s="37"/>
      <c r="D846" s="37"/>
    </row>
    <row r="847" spans="1:4">
      <c r="A847" s="53"/>
      <c r="B847" s="36"/>
      <c r="C847" s="37"/>
      <c r="D847" s="37"/>
    </row>
    <row r="848" spans="1:4">
      <c r="A848" s="53"/>
    </row>
    <row r="849" spans="1:4">
      <c r="A849" s="53"/>
      <c r="B849" s="36"/>
      <c r="C849" s="37"/>
      <c r="D849" s="37"/>
    </row>
    <row r="850" spans="1:4">
      <c r="A850" s="53"/>
      <c r="B850" s="36"/>
      <c r="C850" s="37"/>
      <c r="D850" s="37"/>
    </row>
    <row r="852" spans="1:4">
      <c r="A852" s="53"/>
      <c r="B852" s="36"/>
      <c r="C852" s="37"/>
      <c r="D852" s="37"/>
    </row>
    <row r="853" spans="1:4">
      <c r="A853" s="53"/>
    </row>
    <row r="854" spans="1:4">
      <c r="A854" s="53"/>
      <c r="C854" s="37"/>
      <c r="D854" s="37"/>
    </row>
    <row r="855" spans="1:4">
      <c r="A855" s="53"/>
    </row>
    <row r="856" spans="1:4">
      <c r="A856" s="53"/>
      <c r="C856" s="37"/>
      <c r="D856" s="37"/>
    </row>
    <row r="857" spans="1:4">
      <c r="A857" s="53"/>
      <c r="C857" s="37"/>
      <c r="D857" s="37"/>
    </row>
    <row r="858" spans="1:4">
      <c r="A858" s="53"/>
      <c r="C858" s="37"/>
      <c r="D858" s="37"/>
    </row>
    <row r="859" spans="1:4">
      <c r="A859" s="53"/>
      <c r="C859" s="37"/>
      <c r="D859" s="37"/>
    </row>
    <row r="860" spans="1:4">
      <c r="A860" s="53"/>
    </row>
    <row r="861" spans="1:4">
      <c r="A861" s="53"/>
    </row>
    <row r="862" spans="1:4">
      <c r="A862" s="53"/>
      <c r="C862" s="37"/>
      <c r="D862" s="37"/>
    </row>
    <row r="863" spans="1:4">
      <c r="A863" s="53"/>
      <c r="C863" s="37"/>
      <c r="D863" s="37"/>
    </row>
    <row r="864" spans="1:4">
      <c r="A864" s="53"/>
      <c r="C864" s="37"/>
      <c r="D864" s="37"/>
    </row>
    <row r="865" spans="1:9">
      <c r="A865" s="53"/>
    </row>
    <row r="866" spans="1:9">
      <c r="A866" s="53"/>
    </row>
    <row r="867" spans="1:9">
      <c r="A867" s="53"/>
      <c r="C867" s="37"/>
      <c r="D867" s="37"/>
    </row>
    <row r="868" spans="1:9">
      <c r="A868" s="53"/>
      <c r="C868" s="37"/>
      <c r="D868" s="37"/>
    </row>
    <row r="869" spans="1:9">
      <c r="A869" s="53"/>
      <c r="C869" s="37"/>
      <c r="D869" s="37"/>
    </row>
    <row r="870" spans="1:9">
      <c r="A870" s="53"/>
      <c r="C870" s="37"/>
      <c r="D870" s="37"/>
    </row>
    <row r="871" spans="1:9">
      <c r="A871" s="53"/>
      <c r="C871" s="37"/>
      <c r="D871" s="37"/>
    </row>
    <row r="872" spans="1:9">
      <c r="A872" s="53"/>
      <c r="C872" s="37"/>
      <c r="D872" s="37"/>
    </row>
    <row r="873" spans="1:9">
      <c r="A873" s="53"/>
      <c r="C873" s="37"/>
      <c r="D873" s="37"/>
    </row>
    <row r="874" spans="1:9">
      <c r="A874" s="53"/>
    </row>
    <row r="875" spans="1:9">
      <c r="A875" s="53"/>
    </row>
    <row r="876" spans="1:9">
      <c r="A876" s="53"/>
    </row>
    <row r="877" spans="1:9">
      <c r="A877" s="53"/>
      <c r="B877" s="36"/>
      <c r="C877" s="37"/>
      <c r="D877" s="37"/>
    </row>
    <row r="878" spans="1:9">
      <c r="A878" s="53"/>
      <c r="B878" s="36"/>
      <c r="C878" s="37"/>
      <c r="D878" s="37"/>
      <c r="I878" s="5"/>
    </row>
    <row r="879" spans="1:9">
      <c r="A879" s="53"/>
      <c r="I879" s="5"/>
    </row>
    <row r="880" spans="1:9">
      <c r="I880" s="5"/>
    </row>
    <row r="881" spans="1:9">
      <c r="A881" s="53"/>
      <c r="I881" s="5"/>
    </row>
    <row r="882" spans="1:9">
      <c r="B882" s="36"/>
      <c r="C882" s="37"/>
      <c r="D882" s="37"/>
      <c r="I882" s="5"/>
    </row>
    <row r="883" spans="1:9">
      <c r="I883" s="5"/>
    </row>
    <row r="884" spans="1:9">
      <c r="A884" s="53"/>
    </row>
    <row r="887" spans="1:9">
      <c r="A887" s="53"/>
    </row>
    <row r="888" spans="1:9">
      <c r="A888" s="53"/>
    </row>
    <row r="891" spans="1:9">
      <c r="A891" s="53"/>
    </row>
    <row r="892" spans="1:9">
      <c r="A892" s="53"/>
    </row>
    <row r="893" spans="1:9">
      <c r="A893" s="53"/>
    </row>
    <row r="894" spans="1:9">
      <c r="A894" s="53"/>
    </row>
    <row r="895" spans="1:9">
      <c r="A895" s="53"/>
    </row>
    <row r="896" spans="1:9">
      <c r="A896" s="53"/>
      <c r="B896" s="36"/>
      <c r="C896" s="37"/>
      <c r="D896" s="37"/>
    </row>
    <row r="897" spans="1:4">
      <c r="A897" s="53"/>
      <c r="B897" s="36"/>
      <c r="C897" s="37"/>
      <c r="D897" s="37"/>
    </row>
    <row r="901" spans="1:4">
      <c r="A901" s="53"/>
    </row>
    <row r="902" spans="1:4">
      <c r="B902" s="36"/>
      <c r="C902" s="37"/>
      <c r="D902" s="37"/>
    </row>
    <row r="915" spans="1:4">
      <c r="C915" s="37"/>
      <c r="D915" s="37"/>
    </row>
    <row r="918" spans="1:4">
      <c r="C918" s="37"/>
      <c r="D918" s="37"/>
    </row>
    <row r="926" spans="1:4">
      <c r="A926" s="53"/>
      <c r="B926" s="36"/>
      <c r="C926" s="37"/>
      <c r="D926" s="37"/>
    </row>
    <row r="927" spans="1:4">
      <c r="A927" s="53"/>
      <c r="B927" s="36"/>
      <c r="C927" s="37"/>
      <c r="D927" s="37"/>
    </row>
    <row r="928" spans="1:4">
      <c r="A928" s="53"/>
    </row>
    <row r="934" spans="2:4">
      <c r="C934" s="37"/>
      <c r="D934" s="37"/>
    </row>
    <row r="936" spans="2:4">
      <c r="B936" s="36"/>
      <c r="C936" s="37"/>
      <c r="D936" s="37"/>
    </row>
    <row r="941" spans="2:4">
      <c r="C941" s="37"/>
      <c r="D941" s="37"/>
    </row>
    <row r="957" spans="2:4">
      <c r="B957" s="36"/>
      <c r="C957" s="37"/>
      <c r="D957" s="37"/>
    </row>
    <row r="958" spans="2:4">
      <c r="B958" s="36"/>
      <c r="C958" s="37"/>
      <c r="D958" s="37"/>
    </row>
    <row r="960" spans="2:4">
      <c r="B960" s="36"/>
      <c r="C960" s="37"/>
      <c r="D960" s="37"/>
    </row>
    <row r="974" spans="3:4">
      <c r="C974" s="37"/>
      <c r="D974" s="37"/>
    </row>
    <row r="979" spans="2:4">
      <c r="B979" s="36"/>
      <c r="C979" s="37"/>
      <c r="D979" s="37"/>
    </row>
    <row r="980" spans="2:4">
      <c r="B980" s="36"/>
      <c r="C980" s="37"/>
      <c r="D980" s="37"/>
    </row>
    <row r="983" spans="2:4">
      <c r="B983" s="36"/>
      <c r="C983" s="37"/>
      <c r="D983" s="37"/>
    </row>
    <row r="985" spans="2:4">
      <c r="C985" s="37"/>
      <c r="D985" s="37"/>
    </row>
    <row r="999" spans="2:4">
      <c r="B999" s="36"/>
      <c r="C999" s="37"/>
      <c r="D999" s="37"/>
    </row>
    <row r="1000" spans="2:4">
      <c r="B1000" s="36"/>
      <c r="C1000" s="37"/>
      <c r="D1000" s="37"/>
    </row>
    <row r="1021" spans="3:4">
      <c r="C1021" s="37"/>
      <c r="D1021" s="37"/>
    </row>
    <row r="1023" spans="3:4">
      <c r="C1023" s="37"/>
      <c r="D1023" s="37"/>
    </row>
    <row r="1031" spans="2:4">
      <c r="C1031" s="37"/>
      <c r="D1031" s="37"/>
    </row>
    <row r="1033" spans="2:4">
      <c r="B1033" s="36"/>
      <c r="C1033" s="37"/>
      <c r="D1033" s="37"/>
    </row>
    <row r="1034" spans="2:4">
      <c r="B1034" s="36"/>
      <c r="C1034" s="37"/>
      <c r="D1034" s="37"/>
    </row>
    <row r="1039" spans="2:4">
      <c r="B1039" s="36"/>
      <c r="C1039" s="37"/>
      <c r="D1039" s="37"/>
    </row>
    <row r="1057" spans="3:4">
      <c r="C1057" s="37"/>
      <c r="D1057" s="37"/>
    </row>
    <row r="1063" spans="3:4">
      <c r="C1063" s="42"/>
      <c r="D1063" s="42"/>
    </row>
    <row r="1065" spans="3:4">
      <c r="C1065" s="42"/>
      <c r="D1065" s="42"/>
    </row>
    <row r="1076" spans="2:5">
      <c r="B1076" s="36"/>
      <c r="C1076" s="37"/>
      <c r="D1076" s="37"/>
      <c r="E1076" s="54"/>
    </row>
    <row r="1078" spans="2:5">
      <c r="B1078" s="36"/>
      <c r="C1078" s="37"/>
      <c r="D1078" s="37"/>
    </row>
    <row r="1079" spans="2:5">
      <c r="B1079" s="36"/>
      <c r="C1079" s="37"/>
      <c r="D1079" s="37"/>
    </row>
    <row r="1084" spans="2:5">
      <c r="C1084" s="37"/>
      <c r="D1084" s="37"/>
    </row>
    <row r="1088" spans="2:5">
      <c r="B1088" s="36"/>
      <c r="C1088" s="37"/>
      <c r="D1088" s="37"/>
    </row>
    <row r="1091" spans="2:5">
      <c r="C1091" s="42"/>
      <c r="D1091" s="42"/>
    </row>
    <row r="1092" spans="2:5">
      <c r="B1092" s="36"/>
      <c r="C1092" s="37"/>
      <c r="D1092" s="37"/>
      <c r="E1092" s="54"/>
    </row>
    <row r="1097" spans="2:5">
      <c r="C1097" s="42"/>
      <c r="D1097" s="42"/>
    </row>
    <row r="1098" spans="2:5">
      <c r="B1098" s="36"/>
      <c r="C1098" s="37"/>
      <c r="D1098" s="37"/>
      <c r="E1098" s="54"/>
    </row>
    <row r="1102" spans="2:5">
      <c r="D1102" s="42"/>
    </row>
    <row r="1104" spans="2:5">
      <c r="B1104" s="36"/>
      <c r="C1104" s="37"/>
      <c r="D1104" s="37"/>
    </row>
    <row r="1105" spans="2:5">
      <c r="B1105" s="36"/>
      <c r="C1105" s="37"/>
      <c r="D1105" s="37"/>
    </row>
    <row r="1111" spans="2:5">
      <c r="B1111" s="36"/>
      <c r="C1111" s="37"/>
      <c r="D1111" s="37"/>
    </row>
    <row r="1115" spans="2:5">
      <c r="C1115" s="37"/>
      <c r="D1115" s="37"/>
      <c r="E1115" s="54"/>
    </row>
    <row r="1116" spans="2:5">
      <c r="C1116" s="37"/>
      <c r="D1116" s="37"/>
      <c r="E1116" s="54"/>
    </row>
    <row r="1117" spans="2:5">
      <c r="C1117" s="42"/>
      <c r="D1117" s="42"/>
    </row>
    <row r="1118" spans="2:5">
      <c r="B1118" s="36"/>
      <c r="C1118" s="37"/>
      <c r="D1118" s="37"/>
      <c r="E1118" s="54"/>
    </row>
    <row r="1120" spans="2:5">
      <c r="B1120" s="36"/>
      <c r="C1120" s="37"/>
      <c r="D1120" s="37"/>
    </row>
    <row r="1123" spans="1:7">
      <c r="A1123" s="55"/>
      <c r="B1123" s="56"/>
      <c r="C1123" s="57"/>
      <c r="D1123" s="57"/>
      <c r="E1123" s="58"/>
    </row>
    <row r="1124" spans="1:7">
      <c r="C1124" s="42"/>
      <c r="D1124" s="42"/>
    </row>
    <row r="1126" spans="1:7">
      <c r="C1126" s="37"/>
      <c r="D1126" s="37"/>
    </row>
    <row r="1127" spans="1:7">
      <c r="C1127" s="37"/>
      <c r="D1127" s="37"/>
    </row>
    <row r="1128" spans="1:7">
      <c r="A1128" s="29"/>
      <c r="B1128" s="30"/>
      <c r="C1128" s="31"/>
      <c r="D1128" s="31"/>
      <c r="E1128" s="32"/>
      <c r="F1128" s="32"/>
      <c r="G1128" s="32"/>
    </row>
    <row r="1129" spans="1:7">
      <c r="C1129" s="37"/>
      <c r="D1129" s="37"/>
    </row>
    <row r="1130" spans="1:7">
      <c r="C1130" s="37"/>
      <c r="D1130" s="37"/>
    </row>
    <row r="1132" spans="1:7">
      <c r="B1132" s="36"/>
      <c r="C1132" s="37"/>
      <c r="D1132" s="37"/>
    </row>
    <row r="1134" spans="1:7">
      <c r="C1134" s="37"/>
      <c r="D1134" s="37"/>
    </row>
    <row r="1136" spans="1:7">
      <c r="C1136" s="37"/>
      <c r="D1136" s="37"/>
    </row>
    <row r="1138" spans="2:4">
      <c r="B1138" s="36"/>
      <c r="C1138" s="37"/>
      <c r="D1138" s="37"/>
    </row>
    <row r="1139" spans="2:4">
      <c r="B1139" s="41"/>
      <c r="C1139" s="42"/>
      <c r="D1139" s="52"/>
    </row>
    <row r="1140" spans="2:4">
      <c r="C1140" s="37"/>
      <c r="D1140" s="37"/>
    </row>
    <row r="1141" spans="2:4">
      <c r="B1141" s="36"/>
      <c r="C1141" s="37"/>
      <c r="D1141" s="37"/>
    </row>
    <row r="1143" spans="2:4">
      <c r="C1143" s="37"/>
      <c r="D1143" s="37"/>
    </row>
    <row r="1145" spans="2:4">
      <c r="C1145" s="37"/>
      <c r="D1145" s="37"/>
    </row>
    <row r="1146" spans="2:4">
      <c r="C1146" s="37"/>
      <c r="D1146" s="37"/>
    </row>
    <row r="1148" spans="2:4">
      <c r="B1148" s="36"/>
      <c r="C1148" s="37"/>
      <c r="D1148" s="37"/>
    </row>
    <row r="1150" spans="2:4">
      <c r="C1150" s="37"/>
      <c r="D1150" s="37"/>
    </row>
    <row r="1151" spans="2:4">
      <c r="C1151" s="37"/>
      <c r="D1151" s="37"/>
    </row>
    <row r="1153" spans="2:4">
      <c r="C1153" s="37"/>
      <c r="D1153" s="37"/>
    </row>
    <row r="1154" spans="2:4">
      <c r="B1154" s="36"/>
      <c r="C1154" s="37"/>
      <c r="D1154" s="37"/>
    </row>
    <row r="1158" spans="2:4">
      <c r="C1158" s="37"/>
      <c r="D1158" s="37"/>
    </row>
    <row r="1159" spans="2:4">
      <c r="C1159" s="37"/>
      <c r="D1159" s="37"/>
    </row>
    <row r="1163" spans="2:4">
      <c r="B1163" s="36"/>
      <c r="C1163" s="37"/>
      <c r="D1163" s="37"/>
    </row>
    <row r="1167" spans="2:4">
      <c r="C1167" s="37"/>
      <c r="D1167" s="37"/>
    </row>
    <row r="1168" spans="2:4">
      <c r="C1168" s="37"/>
      <c r="D1168" s="37"/>
    </row>
    <row r="1169" spans="2:4">
      <c r="C1169" s="37"/>
      <c r="D1169" s="37"/>
    </row>
    <row r="1170" spans="2:4">
      <c r="C1170" s="37"/>
      <c r="D1170" s="37"/>
    </row>
    <row r="1171" spans="2:4">
      <c r="C1171" s="37"/>
      <c r="D1171" s="37"/>
    </row>
    <row r="1172" spans="2:4">
      <c r="C1172" s="37"/>
      <c r="D1172" s="37"/>
    </row>
    <row r="1174" spans="2:4">
      <c r="B1174" s="36"/>
      <c r="C1174" s="37"/>
      <c r="D1174" s="37"/>
    </row>
    <row r="1175" spans="2:4">
      <c r="C1175" s="37"/>
      <c r="D1175" s="37"/>
    </row>
    <row r="1177" spans="2:4">
      <c r="C1177" s="37"/>
      <c r="D1177" s="37"/>
    </row>
    <row r="1178" spans="2:4">
      <c r="C1178" s="37"/>
      <c r="D1178" s="37"/>
    </row>
    <row r="1179" spans="2:4">
      <c r="C1179" s="37"/>
      <c r="D1179" s="37"/>
    </row>
    <row r="1180" spans="2:4">
      <c r="C1180" s="37"/>
      <c r="D1180" s="37"/>
    </row>
    <row r="1181" spans="2:4">
      <c r="C1181" s="37"/>
      <c r="D1181" s="37"/>
    </row>
    <row r="1182" spans="2:4">
      <c r="C1182" s="37"/>
      <c r="D1182" s="37"/>
    </row>
    <row r="1183" spans="2:4">
      <c r="C1183" s="37"/>
    </row>
    <row r="1185" spans="1:8">
      <c r="D1185" s="42"/>
    </row>
    <row r="1192" spans="1:8" s="57" customFormat="1">
      <c r="A1192" s="4"/>
      <c r="B1192" s="15"/>
      <c r="C1192"/>
      <c r="D1192"/>
      <c r="E1192" s="5"/>
      <c r="F1192" s="5"/>
      <c r="G1192" s="5"/>
      <c r="H1192" s="59"/>
    </row>
    <row r="1193" spans="1:8" s="57" customFormat="1">
      <c r="A1193" s="4"/>
      <c r="B1193" s="36"/>
      <c r="C1193" s="37"/>
      <c r="D1193" s="37"/>
      <c r="E1193" s="5"/>
      <c r="F1193" s="5"/>
      <c r="G1193" s="5"/>
      <c r="H1193" s="59"/>
    </row>
    <row r="1194" spans="1:8">
      <c r="C1194" s="37"/>
      <c r="D1194" s="37"/>
    </row>
    <row r="1195" spans="1:8">
      <c r="C1195" s="37"/>
      <c r="D1195" s="37"/>
    </row>
    <row r="1197" spans="1:8">
      <c r="B1197" s="36"/>
      <c r="C1197" s="37"/>
      <c r="D1197" s="37"/>
    </row>
    <row r="1199" spans="1:8">
      <c r="C1199" s="37"/>
      <c r="D1199" s="37"/>
    </row>
    <row r="1200" spans="1:8">
      <c r="C1200" s="37"/>
      <c r="D1200" s="37"/>
    </row>
    <row r="1202" spans="2:4">
      <c r="C1202" s="37"/>
      <c r="D1202" s="37"/>
    </row>
    <row r="1205" spans="2:4">
      <c r="B1205" s="36"/>
      <c r="C1205" s="37"/>
      <c r="D1205" s="37"/>
    </row>
    <row r="1207" spans="2:4">
      <c r="C1207" s="37"/>
      <c r="D1207" s="37"/>
    </row>
    <row r="1208" spans="2:4">
      <c r="C1208" s="37"/>
      <c r="D1208" s="37"/>
    </row>
    <row r="1209" spans="2:4">
      <c r="B1209" s="36"/>
      <c r="C1209" s="37"/>
      <c r="D1209" s="37"/>
    </row>
    <row r="1210" spans="2:4">
      <c r="B1210" s="36"/>
      <c r="C1210" s="37"/>
      <c r="D1210" s="37"/>
    </row>
    <row r="1211" spans="2:4">
      <c r="C1211" s="37"/>
      <c r="D1211" s="37"/>
    </row>
    <row r="1214" spans="2:4">
      <c r="C1214" s="37"/>
      <c r="D1214" s="37"/>
    </row>
    <row r="1216" spans="2:4">
      <c r="B1216" s="36"/>
      <c r="C1216" s="37"/>
      <c r="D1216" s="37"/>
    </row>
    <row r="1219" spans="1:6">
      <c r="C1219" s="37"/>
      <c r="D1219" s="37"/>
    </row>
    <row r="1221" spans="1:6">
      <c r="C1221" s="37"/>
      <c r="D1221" s="37"/>
    </row>
    <row r="1222" spans="1:6">
      <c r="C1222" s="37"/>
      <c r="D1222" s="37"/>
    </row>
    <row r="1223" spans="1:6">
      <c r="C1223" s="37"/>
      <c r="D1223" s="37"/>
    </row>
    <row r="1224" spans="1:6">
      <c r="C1224" s="37"/>
      <c r="D1224" s="37"/>
    </row>
    <row r="1225" spans="1:6">
      <c r="C1225" s="37"/>
    </row>
    <row r="1226" spans="1:6">
      <c r="C1226" s="37"/>
      <c r="D1226" s="37"/>
    </row>
    <row r="1227" spans="1:6">
      <c r="C1227" s="37"/>
      <c r="D1227" s="37"/>
    </row>
    <row r="1228" spans="1:6">
      <c r="A1228" s="55"/>
      <c r="B1228" s="56"/>
      <c r="C1228" s="57"/>
      <c r="D1228" s="57"/>
      <c r="E1228" s="58"/>
      <c r="F1228" s="58"/>
    </row>
    <row r="1229" spans="1:6">
      <c r="A1229" s="55"/>
      <c r="B1229" s="56"/>
      <c r="C1229" s="37"/>
      <c r="D1229" s="37"/>
    </row>
    <row r="1234" spans="2:4">
      <c r="C1234" s="37"/>
    </row>
    <row r="1236" spans="2:4">
      <c r="C1236" s="37"/>
      <c r="D1236" s="37"/>
    </row>
    <row r="1237" spans="2:4">
      <c r="C1237" s="37"/>
      <c r="D1237" s="37"/>
    </row>
    <row r="1239" spans="2:4">
      <c r="B1239" s="36"/>
      <c r="C1239" s="37"/>
      <c r="D1239" s="37"/>
    </row>
    <row r="1245" spans="2:4">
      <c r="B1245" s="36"/>
      <c r="C1245" s="37"/>
      <c r="D1245" s="37"/>
    </row>
    <row r="1247" spans="2:4">
      <c r="C1247" s="37"/>
      <c r="D1247" s="37"/>
    </row>
    <row r="1248" spans="2:4">
      <c r="C1248" s="37"/>
      <c r="D1248" s="37"/>
    </row>
    <row r="1249" spans="1:8">
      <c r="C1249" s="37"/>
      <c r="D1249" s="37"/>
    </row>
    <row r="1250" spans="1:8">
      <c r="C1250" s="37"/>
      <c r="D1250" s="37"/>
    </row>
    <row r="1251" spans="1:8" s="57" customFormat="1">
      <c r="A1251" s="4"/>
      <c r="B1251" s="15"/>
      <c r="C1251" s="37"/>
      <c r="D1251" s="37"/>
      <c r="E1251" s="5"/>
      <c r="F1251" s="5"/>
      <c r="G1251" s="5"/>
      <c r="H1251" s="59"/>
    </row>
    <row r="1257" spans="1:8">
      <c r="C1257" s="37"/>
      <c r="D1257" s="37"/>
    </row>
    <row r="1259" spans="1:8">
      <c r="C1259" s="37"/>
      <c r="D1259" s="37"/>
    </row>
    <row r="1260" spans="1:8">
      <c r="C1260" s="37"/>
      <c r="D1260" s="37"/>
    </row>
    <row r="1261" spans="1:8">
      <c r="C1261" s="37"/>
      <c r="D1261" s="37"/>
    </row>
    <row r="1262" spans="1:8">
      <c r="C1262" s="37"/>
      <c r="D1262" s="37"/>
    </row>
    <row r="1267" spans="2:4">
      <c r="C1267" s="37"/>
      <c r="D1267" s="37"/>
    </row>
    <row r="1268" spans="2:4">
      <c r="C1268" s="37"/>
      <c r="D1268" s="37"/>
    </row>
    <row r="1269" spans="2:4">
      <c r="C1269" s="37"/>
      <c r="D1269" s="37"/>
    </row>
    <row r="1270" spans="2:4">
      <c r="C1270" s="37"/>
      <c r="D1270" s="37"/>
    </row>
    <row r="1271" spans="2:4">
      <c r="C1271" s="37"/>
      <c r="D1271" s="37"/>
    </row>
    <row r="1276" spans="2:4">
      <c r="B1276" s="36"/>
      <c r="C1276" s="37"/>
      <c r="D1276" s="37"/>
    </row>
    <row r="1277" spans="2:4">
      <c r="C1277" s="37"/>
      <c r="D1277" s="37"/>
    </row>
    <row r="1278" spans="2:4">
      <c r="C1278" s="37"/>
      <c r="D1278" s="37"/>
    </row>
    <row r="1281" spans="2:4">
      <c r="C1281" s="37"/>
      <c r="D1281" s="37"/>
    </row>
    <row r="1282" spans="2:4">
      <c r="C1282" s="37"/>
      <c r="D1282" s="37"/>
    </row>
    <row r="1283" spans="2:4">
      <c r="C1283" s="37"/>
      <c r="D1283" s="37"/>
    </row>
    <row r="1284" spans="2:4">
      <c r="C1284" s="37"/>
      <c r="D1284" s="37"/>
    </row>
    <row r="1285" spans="2:4">
      <c r="C1285" s="37"/>
      <c r="D1285" s="37"/>
    </row>
    <row r="1286" spans="2:4">
      <c r="C1286" s="37"/>
      <c r="D1286" s="37"/>
    </row>
    <row r="1288" spans="2:4">
      <c r="C1288" s="37"/>
      <c r="D1288" s="37"/>
    </row>
    <row r="1289" spans="2:4">
      <c r="B1289" s="36"/>
      <c r="C1289" s="37"/>
      <c r="D1289" s="37"/>
    </row>
    <row r="1294" spans="2:4">
      <c r="C1294" s="37"/>
      <c r="D1294" s="37"/>
    </row>
    <row r="1295" spans="2:4">
      <c r="C1295" s="37"/>
      <c r="D1295" s="37"/>
    </row>
    <row r="1296" spans="2:4">
      <c r="C1296" s="37"/>
      <c r="D1296" s="37"/>
    </row>
    <row r="1299" spans="2:4">
      <c r="C1299" s="37"/>
      <c r="D1299" s="37"/>
    </row>
    <row r="1303" spans="2:4">
      <c r="C1303" s="37"/>
      <c r="D1303" s="37"/>
    </row>
    <row r="1304" spans="2:4">
      <c r="C1304" s="37"/>
      <c r="D1304" s="37"/>
    </row>
    <row r="1305" spans="2:4">
      <c r="C1305" s="37"/>
      <c r="D1305" s="37"/>
    </row>
    <row r="1309" spans="2:4">
      <c r="C1309" s="37"/>
      <c r="D1309" s="37"/>
    </row>
    <row r="1310" spans="2:4">
      <c r="C1310" s="37"/>
      <c r="D1310" s="37"/>
    </row>
    <row r="1311" spans="2:4">
      <c r="B1311" s="36"/>
      <c r="D1311" s="37"/>
    </row>
    <row r="1313" spans="1:6">
      <c r="B1313" s="36"/>
      <c r="C1313" s="37"/>
      <c r="D1313" s="37"/>
    </row>
    <row r="1314" spans="1:6">
      <c r="B1314" s="36"/>
      <c r="C1314" s="37"/>
      <c r="D1314" s="37"/>
    </row>
    <row r="1315" spans="1:6">
      <c r="C1315" s="37"/>
      <c r="D1315" s="37"/>
    </row>
    <row r="1316" spans="1:6">
      <c r="C1316" s="37"/>
      <c r="D1316" s="37"/>
    </row>
    <row r="1319" spans="1:6">
      <c r="B1319" s="36"/>
      <c r="C1319" s="37"/>
      <c r="D1319" s="37"/>
    </row>
    <row r="1324" spans="1:6">
      <c r="B1324" s="36"/>
      <c r="C1324" s="37"/>
      <c r="D1324" s="37"/>
    </row>
    <row r="1325" spans="1:6">
      <c r="B1325" s="36"/>
      <c r="C1325" s="37"/>
      <c r="D1325" s="37"/>
    </row>
    <row r="1326" spans="1:6">
      <c r="A1326" s="55"/>
      <c r="B1326" s="56"/>
      <c r="C1326" s="57"/>
      <c r="D1326" s="57"/>
      <c r="E1326" s="58"/>
      <c r="F1326" s="58"/>
    </row>
    <row r="1327" spans="1:6">
      <c r="A1327" s="55"/>
      <c r="C1327" s="37"/>
    </row>
    <row r="1328" spans="1:6">
      <c r="A1328" s="55"/>
      <c r="C1328" s="37"/>
      <c r="D1328" s="37"/>
    </row>
    <row r="1329" spans="1:4">
      <c r="A1329" s="55"/>
      <c r="C1329" s="37"/>
      <c r="D1329" s="37"/>
    </row>
    <row r="1331" spans="1:4">
      <c r="B1331" s="36"/>
      <c r="C1331" s="37"/>
      <c r="D1331" s="37"/>
    </row>
    <row r="1332" spans="1:4">
      <c r="C1332" s="37"/>
      <c r="D1332" s="37"/>
    </row>
  </sheetData>
  <sortState ref="A1130:I1331">
    <sortCondition ref="A1130:A1331"/>
  </sortState>
  <pageMargins left="0.7" right="0.7" top="0.75" bottom="0.75" header="0.3" footer="0.3"/>
  <pageSetup orientation="landscape"/>
  <ignoredErrors>
    <ignoredError sqref="G2 G4:G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25" zoomScaleNormal="125" zoomScalePageLayoutView="125" workbookViewId="0">
      <pane xSplit="1" ySplit="3" topLeftCell="B4" activePane="bottomRight" state="frozenSplit"/>
      <selection pane="topRight" activeCell="C1" sqref="C1"/>
      <selection pane="bottomLeft" activeCell="A4" sqref="A4"/>
      <selection pane="bottomRight"/>
    </sheetView>
  </sheetViews>
  <sheetFormatPr baseColWidth="10" defaultColWidth="8.83203125" defaultRowHeight="14" outlineLevelRow="1" x14ac:dyDescent="0"/>
  <cols>
    <col min="1" max="1" width="12.6640625" style="8" customWidth="1"/>
    <col min="2" max="2" width="21" style="8" bestFit="1" customWidth="1"/>
    <col min="3" max="3" width="14.6640625" customWidth="1"/>
    <col min="4" max="4" width="14.6640625" style="2" customWidth="1"/>
    <col min="5" max="5" width="14.6640625" customWidth="1"/>
    <col min="6" max="6" width="14.6640625" style="2" customWidth="1"/>
    <col min="7" max="7" width="12.6640625" style="2" customWidth="1"/>
    <col min="8" max="11" width="14.6640625" customWidth="1"/>
    <col min="12" max="12" width="12.6640625" style="2" customWidth="1"/>
  </cols>
  <sheetData>
    <row r="1" spans="1:12" ht="20">
      <c r="A1" s="61" t="s">
        <v>59</v>
      </c>
      <c r="B1" s="9"/>
      <c r="C1" s="2"/>
      <c r="E1" s="2"/>
    </row>
    <row r="2" spans="1:12">
      <c r="A2" s="9"/>
      <c r="B2" s="9"/>
      <c r="C2" s="75">
        <v>43466</v>
      </c>
      <c r="D2" s="76"/>
      <c r="E2" s="76"/>
      <c r="F2" s="76"/>
      <c r="G2" s="21"/>
      <c r="H2" s="75">
        <v>43831</v>
      </c>
      <c r="I2" s="76"/>
      <c r="J2" s="76"/>
      <c r="K2" s="76"/>
      <c r="L2" s="21"/>
    </row>
    <row r="3" spans="1:12" s="2" customFormat="1">
      <c r="A3" s="3" t="s">
        <v>12</v>
      </c>
      <c r="B3" s="3"/>
      <c r="C3" s="10" t="s">
        <v>15</v>
      </c>
      <c r="D3" s="11" t="s">
        <v>16</v>
      </c>
      <c r="E3" s="11" t="s">
        <v>13</v>
      </c>
      <c r="F3" s="11" t="s">
        <v>14</v>
      </c>
      <c r="G3" s="22" t="s">
        <v>28</v>
      </c>
      <c r="H3" s="10" t="s">
        <v>15</v>
      </c>
      <c r="I3" s="11" t="s">
        <v>16</v>
      </c>
      <c r="J3" s="11" t="s">
        <v>13</v>
      </c>
      <c r="K3" s="11" t="s">
        <v>14</v>
      </c>
      <c r="L3" s="22" t="s">
        <v>28</v>
      </c>
    </row>
    <row r="4" spans="1:12" s="13" customFormat="1" outlineLevel="1">
      <c r="A4" s="12"/>
      <c r="B4" s="12"/>
      <c r="C4" s="14">
        <f>DATE(YEAR(C$2), 1, 1)</f>
        <v>43466</v>
      </c>
      <c r="D4" s="14">
        <f>DATE(YEAR(C$2), 4, 1)</f>
        <v>43556</v>
      </c>
      <c r="E4" s="14">
        <f>DATE(YEAR(C$2), 7, 1)</f>
        <v>43647</v>
      </c>
      <c r="F4" s="14">
        <f>DATE(YEAR(C$2), 10, 1)</f>
        <v>43739</v>
      </c>
      <c r="G4" s="23"/>
      <c r="H4" s="14">
        <f>DATE(YEAR(H$2), 1, 1)</f>
        <v>43831</v>
      </c>
      <c r="I4" s="14">
        <f>DATE(YEAR(H$2), 4, 1)</f>
        <v>43922</v>
      </c>
      <c r="J4" s="14">
        <f>DATE(YEAR(H$2), 7, 1)</f>
        <v>44013</v>
      </c>
      <c r="K4" s="14">
        <f>DATE(YEAR(H$2), 10, 1)</f>
        <v>44105</v>
      </c>
      <c r="L4" s="23"/>
    </row>
    <row r="5" spans="1:12" s="13" customFormat="1" outlineLevel="1">
      <c r="A5" s="12"/>
      <c r="B5" s="12"/>
      <c r="C5" s="14">
        <f>DATE(YEAR(C$2), 3, 31)</f>
        <v>43555</v>
      </c>
      <c r="D5" s="14">
        <f>DATE(YEAR(C$2), 6, 30)</f>
        <v>43646</v>
      </c>
      <c r="E5" s="14">
        <f>DATE(YEAR(C$2), 9, 30)</f>
        <v>43738</v>
      </c>
      <c r="F5" s="14">
        <f>DATE(YEAR(C$2), 12, 31)</f>
        <v>43830</v>
      </c>
      <c r="G5" s="23"/>
      <c r="H5" s="14">
        <f>DATE(YEAR(H$2), 3, 31)</f>
        <v>43921</v>
      </c>
      <c r="I5" s="14">
        <f>DATE(YEAR(H$2), 6, 30)</f>
        <v>44012</v>
      </c>
      <c r="J5" s="14">
        <f>DATE(YEAR(H$2), 9, 30)</f>
        <v>44104</v>
      </c>
      <c r="K5" s="14">
        <f>DATE(YEAR(H$2), 12, 31)</f>
        <v>44196</v>
      </c>
      <c r="L5" s="23"/>
    </row>
    <row r="6" spans="1:12">
      <c r="A6" s="8" t="s">
        <v>45</v>
      </c>
      <c r="B6" s="8" t="s">
        <v>52</v>
      </c>
      <c r="C6" s="7">
        <f>SUMIFS(Ledger!$E$3:$E$9999,Ledger!$B$3:$B$9999,$A6,Ledger!$A$3:$A$9999,"&gt;="&amp;C$4,Ledger!$A$3:$A$9999,"&lt;="&amp;C$5)</f>
        <v>4200</v>
      </c>
      <c r="D6" s="7">
        <f>SUMIFS(Ledger!$E$3:$E$9999,Ledger!$B$3:$B$9999,$A6,Ledger!$A$3:$A$9999,"&gt;="&amp;D$4,Ledger!$A$3:$A$9999,"&lt;="&amp;D$5)</f>
        <v>0</v>
      </c>
      <c r="E6" s="7">
        <f>SUMIFS(Ledger!$E$3:$E$9999,Ledger!$B$3:$B$9999,$A6,Ledger!$A$3:$A$9999,"&gt;="&amp;E$4,Ledger!$A$3:$A$9999,"&lt;="&amp;E$5)</f>
        <v>0</v>
      </c>
      <c r="F6" s="7">
        <f>SUMIFS(Ledger!$E$3:$E$9999,Ledger!$B$3:$B$9999,$A6,Ledger!$A$3:$A$9999,"&gt;="&amp;F$4,Ledger!$A$3:$A$9999,"&lt;="&amp;F$5)</f>
        <v>0</v>
      </c>
      <c r="G6" s="24">
        <f>SUM(C6:F6)</f>
        <v>4200</v>
      </c>
      <c r="H6" s="7">
        <f>SUMIFS(Ledger!$E$3:$E$9999,Ledger!$B$3:$B$9999,$A6,Ledger!$A$3:$A$9999,"&gt;="&amp;H$4,Ledger!$A$3:$A$9999,"&lt;="&amp;H$5)</f>
        <v>0</v>
      </c>
      <c r="I6" s="7">
        <f>SUMIFS(Ledger!$E$3:$E$9999,Ledger!$B$3:$B$9999,$A6,Ledger!$A$3:$A$9999,"&gt;="&amp;I$4,Ledger!$A$3:$A$9999,"&lt;="&amp;I$5)</f>
        <v>0</v>
      </c>
      <c r="J6" s="7">
        <f>SUMIFS(Ledger!$E$3:$E$9999,Ledger!$B$3:$B$9999,$A6,Ledger!$A$3:$A$9999,"&gt;="&amp;J$4,Ledger!$A$3:$A$9999,"&lt;="&amp;J$5)</f>
        <v>0</v>
      </c>
      <c r="K6" s="7">
        <f>SUMIFS(Ledger!$E$3:$E$9999,Ledger!$B$3:$B$9999,$A6,Ledger!$A$3:$A$9999,"&gt;="&amp;K$4,Ledger!$A$3:$A$9999,"&lt;="&amp;K$5)</f>
        <v>0</v>
      </c>
      <c r="L6" s="24">
        <f>SUM(H6:K6)</f>
        <v>0</v>
      </c>
    </row>
    <row r="7" spans="1:12">
      <c r="A7" s="8" t="s">
        <v>53</v>
      </c>
      <c r="B7" s="8" t="s">
        <v>54</v>
      </c>
      <c r="C7" s="7">
        <f>SUMIFS(Ledger!$E$3:$E$9999,Ledger!$B$3:$B$9999,$A7,Ledger!$A$3:$A$9999,"&gt;="&amp;C$4,Ledger!$A$3:$A$9999,"&lt;="&amp;C$5)</f>
        <v>0</v>
      </c>
      <c r="D7" s="7">
        <f>SUMIFS(Ledger!$E$3:$E$9999,Ledger!$B$3:$B$9999,$A7,Ledger!$A$3:$A$9999,"&gt;="&amp;D$4,Ledger!$A$3:$A$9999,"&lt;="&amp;D$5)</f>
        <v>0</v>
      </c>
      <c r="E7" s="7">
        <f>SUMIFS(Ledger!$E$3:$E$9999,Ledger!$B$3:$B$9999,$A7,Ledger!$A$3:$A$9999,"&gt;="&amp;E$4,Ledger!$A$3:$A$9999,"&lt;="&amp;E$5)</f>
        <v>0</v>
      </c>
      <c r="F7" s="7">
        <f>SUMIFS(Ledger!$E$3:$E$9999,Ledger!$B$3:$B$9999,$A7,Ledger!$A$3:$A$9999,"&gt;="&amp;F$4,Ledger!$A$3:$A$9999,"&lt;="&amp;F$5)</f>
        <v>0</v>
      </c>
      <c r="G7" s="24">
        <f t="shared" ref="G7:G11" si="0">SUM(C7:F7)</f>
        <v>0</v>
      </c>
      <c r="H7" s="7">
        <f>SUMIFS(Ledger!$E$3:$E$9999,Ledger!$B$3:$B$9999,$A7,Ledger!$A$3:$A$9999,"&gt;="&amp;H$4,Ledger!$A$3:$A$9999,"&lt;="&amp;H$5)</f>
        <v>0</v>
      </c>
      <c r="I7" s="7">
        <f>SUMIFS(Ledger!$E$3:$E$9999,Ledger!$B$3:$B$9999,$A7,Ledger!$A$3:$A$9999,"&gt;="&amp;I$4,Ledger!$A$3:$A$9999,"&lt;="&amp;I$5)</f>
        <v>0</v>
      </c>
      <c r="J7" s="7">
        <f>SUMIFS(Ledger!$E$3:$E$9999,Ledger!$B$3:$B$9999,$A7,Ledger!$A$3:$A$9999,"&gt;="&amp;J$4,Ledger!$A$3:$A$9999,"&lt;="&amp;J$5)</f>
        <v>0</v>
      </c>
      <c r="K7" s="7">
        <f>SUMIFS(Ledger!$E$3:$E$9999,Ledger!$B$3:$B$9999,$A7,Ledger!$A$3:$A$9999,"&gt;="&amp;K$4,Ledger!$A$3:$A$9999,"&lt;="&amp;K$5)</f>
        <v>0</v>
      </c>
      <c r="L7" s="24">
        <f t="shared" ref="L7:L11" si="1">SUM(H7:K7)</f>
        <v>0</v>
      </c>
    </row>
    <row r="8" spans="1:12">
      <c r="A8" s="9" t="s">
        <v>23</v>
      </c>
      <c r="B8" s="9" t="s">
        <v>7</v>
      </c>
      <c r="C8" s="7">
        <f>SUMIFS(Ledger!$E$3:$E$9999,Ledger!$B$3:$B$9999,$A8,Ledger!$A$3:$A$9999,"&gt;="&amp;C$4,Ledger!$A$3:$A$9999,"&lt;="&amp;C$5)</f>
        <v>0</v>
      </c>
      <c r="D8" s="7">
        <f>SUMIFS(Ledger!$E$3:$E$9999,Ledger!$B$3:$B$9999,$A8,Ledger!$A$3:$A$9999,"&gt;="&amp;D$4,Ledger!$A$3:$A$9999,"&lt;="&amp;D$5)</f>
        <v>0</v>
      </c>
      <c r="E8" s="7">
        <f>SUMIFS(Ledger!$E$3:$E$9999,Ledger!$B$3:$B$9999,$A8,Ledger!$A$3:$A$9999,"&gt;="&amp;E$4,Ledger!$A$3:$A$9999,"&lt;="&amp;E$5)</f>
        <v>0</v>
      </c>
      <c r="F8" s="7">
        <f>SUMIFS(Ledger!$E$3:$E$9999,Ledger!$B$3:$B$9999,$A8,Ledger!$A$3:$A$9999,"&gt;="&amp;F$4,Ledger!$A$3:$A$9999,"&lt;="&amp;F$5)</f>
        <v>0</v>
      </c>
      <c r="G8" s="24">
        <f t="shared" ref="G8" si="2">SUM(C8:F8)</f>
        <v>0</v>
      </c>
      <c r="H8" s="7">
        <f>SUMIFS(Ledger!$E$3:$E$9999,Ledger!$B$3:$B$9999,$A8,Ledger!$A$3:$A$9999,"&gt;="&amp;H$4,Ledger!$A$3:$A$9999,"&lt;="&amp;H$5)</f>
        <v>0</v>
      </c>
      <c r="I8" s="7">
        <f>SUMIFS(Ledger!$E$3:$E$9999,Ledger!$B$3:$B$9999,$A8,Ledger!$A$3:$A$9999,"&gt;="&amp;I$4,Ledger!$A$3:$A$9999,"&lt;="&amp;I$5)</f>
        <v>0</v>
      </c>
      <c r="J8" s="7">
        <f>SUMIFS(Ledger!$E$3:$E$9999,Ledger!$B$3:$B$9999,$A8,Ledger!$A$3:$A$9999,"&gt;="&amp;J$4,Ledger!$A$3:$A$9999,"&lt;="&amp;J$5)</f>
        <v>0</v>
      </c>
      <c r="K8" s="7">
        <f>SUMIFS(Ledger!$E$3:$E$9999,Ledger!$B$3:$B$9999,$A8,Ledger!$A$3:$A$9999,"&gt;="&amp;K$4,Ledger!$A$3:$A$9999,"&lt;="&amp;K$5)</f>
        <v>0</v>
      </c>
      <c r="L8" s="24">
        <f t="shared" si="1"/>
        <v>0</v>
      </c>
    </row>
    <row r="9" spans="1:12">
      <c r="A9" s="8" t="s">
        <v>27</v>
      </c>
      <c r="B9" s="8" t="s">
        <v>11</v>
      </c>
      <c r="C9" s="7">
        <f>SUMIFS(Ledger!$E$3:$E$9999,Ledger!$B$3:$B$9999,$A9,Ledger!$A$3:$A$9999,"&gt;="&amp;C$4,Ledger!$A$3:$A$9999,"&lt;="&amp;C$5)</f>
        <v>0</v>
      </c>
      <c r="D9" s="7">
        <f>SUMIFS(Ledger!$E$3:$E$9999,Ledger!$B$3:$B$9999,$A9,Ledger!$A$3:$A$9999,"&gt;="&amp;D$4,Ledger!$A$3:$A$9999,"&lt;="&amp;D$5)</f>
        <v>0</v>
      </c>
      <c r="E9" s="7">
        <f>SUMIFS(Ledger!$E$3:$E$9999,Ledger!$B$3:$B$9999,$A9,Ledger!$A$3:$A$9999,"&gt;="&amp;E$4,Ledger!$A$3:$A$9999,"&lt;="&amp;E$5)</f>
        <v>0</v>
      </c>
      <c r="F9" s="7">
        <f>SUMIFS(Ledger!$E$3:$E$9999,Ledger!$B$3:$B$9999,$A9,Ledger!$A$3:$A$9999,"&gt;="&amp;F$4,Ledger!$A$3:$A$9999,"&lt;="&amp;F$5)</f>
        <v>0</v>
      </c>
      <c r="G9" s="24">
        <f t="shared" si="0"/>
        <v>0</v>
      </c>
      <c r="H9" s="7">
        <f>SUMIFS(Ledger!$E$3:$E$9999,Ledger!$B$3:$B$9999,$A9,Ledger!$A$3:$A$9999,"&gt;="&amp;H$4,Ledger!$A$3:$A$9999,"&lt;="&amp;H$5)</f>
        <v>0</v>
      </c>
      <c r="I9" s="7">
        <f>SUMIFS(Ledger!$E$3:$E$9999,Ledger!$B$3:$B$9999,$A9,Ledger!$A$3:$A$9999,"&gt;="&amp;I$4,Ledger!$A$3:$A$9999,"&lt;="&amp;I$5)</f>
        <v>0</v>
      </c>
      <c r="J9" s="7">
        <f>SUMIFS(Ledger!$E$3:$E$9999,Ledger!$B$3:$B$9999,$A9,Ledger!$A$3:$A$9999,"&gt;="&amp;J$4,Ledger!$A$3:$A$9999,"&lt;="&amp;J$5)</f>
        <v>0</v>
      </c>
      <c r="K9" s="7">
        <f>SUMIFS(Ledger!$E$3:$E$9999,Ledger!$B$3:$B$9999,$A9,Ledger!$A$3:$A$9999,"&gt;="&amp;K$4,Ledger!$A$3:$A$9999,"&lt;="&amp;K$5)</f>
        <v>0</v>
      </c>
      <c r="L9" s="24">
        <f t="shared" si="1"/>
        <v>0</v>
      </c>
    </row>
    <row r="10" spans="1:12">
      <c r="A10" s="8" t="s">
        <v>17</v>
      </c>
      <c r="B10" s="8" t="s">
        <v>33</v>
      </c>
      <c r="C10" s="7">
        <f>SUMIFS(Ledger!$E$3:$E$9999,Ledger!$B$3:$B$9999,$A10,Ledger!$A$3:$A$9999,"&gt;="&amp;C$4,Ledger!$A$3:$A$9999,"&lt;="&amp;C$5)</f>
        <v>0</v>
      </c>
      <c r="D10" s="7">
        <f>SUMIFS(Ledger!$E$3:$E$9999,Ledger!$B$3:$B$9999,$A10,Ledger!$A$3:$A$9999,"&gt;="&amp;D$4,Ledger!$A$3:$A$9999,"&lt;="&amp;D$5)</f>
        <v>0</v>
      </c>
      <c r="E10" s="7">
        <f>SUMIFS(Ledger!$E$3:$E$9999,Ledger!$B$3:$B$9999,$A10,Ledger!$A$3:$A$9999,"&gt;="&amp;E$4,Ledger!$A$3:$A$9999,"&lt;="&amp;E$5)</f>
        <v>0</v>
      </c>
      <c r="F10" s="7">
        <f>SUMIFS(Ledger!$E$3:$E$9999,Ledger!$B$3:$B$9999,$A10,Ledger!$A$3:$A$9999,"&gt;="&amp;F$4,Ledger!$A$3:$A$9999,"&lt;="&amp;F$5)</f>
        <v>0</v>
      </c>
      <c r="G10" s="24">
        <f t="shared" ref="G10" si="3">SUM(C10:F10)</f>
        <v>0</v>
      </c>
      <c r="H10" s="7">
        <f>SUMIFS(Ledger!$E$3:$E$9999,Ledger!$B$3:$B$9999,$A10,Ledger!$A$3:$A$9999,"&gt;="&amp;H$4,Ledger!$A$3:$A$9999,"&lt;="&amp;H$5)</f>
        <v>0</v>
      </c>
      <c r="I10" s="7">
        <f>SUMIFS(Ledger!$E$3:$E$9999,Ledger!$B$3:$B$9999,$A10,Ledger!$A$3:$A$9999,"&gt;="&amp;I$4,Ledger!$A$3:$A$9999,"&lt;="&amp;I$5)</f>
        <v>0</v>
      </c>
      <c r="J10" s="7">
        <f>SUMIFS(Ledger!$E$3:$E$9999,Ledger!$B$3:$B$9999,$A10,Ledger!$A$3:$A$9999,"&gt;="&amp;J$4,Ledger!$A$3:$A$9999,"&lt;="&amp;J$5)</f>
        <v>0</v>
      </c>
      <c r="K10" s="7">
        <f>SUMIFS(Ledger!$E$3:$E$9999,Ledger!$B$3:$B$9999,$A10,Ledger!$A$3:$A$9999,"&gt;="&amp;K$4,Ledger!$A$3:$A$9999,"&lt;="&amp;K$5)</f>
        <v>0</v>
      </c>
      <c r="L10" s="24">
        <f t="shared" si="1"/>
        <v>0</v>
      </c>
    </row>
    <row r="11" spans="1:12">
      <c r="A11" s="18" t="s">
        <v>24</v>
      </c>
      <c r="B11" s="18"/>
      <c r="C11" s="17">
        <f>SUM(C6:C9)</f>
        <v>4200</v>
      </c>
      <c r="D11" s="17">
        <f>SUM(D6:D9)</f>
        <v>0</v>
      </c>
      <c r="E11" s="17">
        <f>SUM(E6:E9)</f>
        <v>0</v>
      </c>
      <c r="F11" s="17">
        <f>SUM(F6:F9)</f>
        <v>0</v>
      </c>
      <c r="G11" s="25">
        <f t="shared" si="0"/>
        <v>4200</v>
      </c>
      <c r="H11" s="17">
        <f>SUM(H6:H9)</f>
        <v>0</v>
      </c>
      <c r="I11" s="17">
        <f>SUM(I6:I9)</f>
        <v>0</v>
      </c>
      <c r="J11" s="17">
        <f>SUM(J6:J9)</f>
        <v>0</v>
      </c>
      <c r="K11" s="17">
        <f>SUM(K6:K9)</f>
        <v>0</v>
      </c>
      <c r="L11" s="25">
        <f t="shared" si="1"/>
        <v>0</v>
      </c>
    </row>
    <row r="12" spans="1:12">
      <c r="C12" s="7"/>
      <c r="E12" s="7"/>
      <c r="G12" s="26"/>
      <c r="H12" s="7"/>
      <c r="I12" s="2"/>
      <c r="J12" s="7"/>
      <c r="K12" s="2"/>
      <c r="L12" s="26"/>
    </row>
    <row r="13" spans="1:12">
      <c r="A13" s="8" t="s">
        <v>19</v>
      </c>
      <c r="B13" s="8" t="s">
        <v>29</v>
      </c>
      <c r="C13" s="7">
        <f>SUMIFS(Ledger!$F$3:$F$9999,Ledger!$B$3:$B$9999,$A13,Ledger!$A$3:$A$9999,"&gt;="&amp;C$4,Ledger!$A$3:$A$9999,"&lt;="&amp;C$5)</f>
        <v>0</v>
      </c>
      <c r="D13" s="7">
        <f>SUMIFS(Ledger!$F$3:$F$9999,Ledger!$B$3:$B$9999,$A13,Ledger!$A$3:$A$9999,"&gt;="&amp;D$4,Ledger!$A$3:$A$9999,"&lt;="&amp;D$5)</f>
        <v>0</v>
      </c>
      <c r="E13" s="7">
        <f>SUMIFS(Ledger!$F$3:$F$9999,Ledger!$B$3:$B$9999,$A13,Ledger!$A$3:$A$9999,"&gt;="&amp;E$4,Ledger!$A$3:$A$9999,"&lt;="&amp;E$5)</f>
        <v>0</v>
      </c>
      <c r="F13" s="7">
        <f>SUMIFS(Ledger!$F$3:$F$9999,Ledger!$B$3:$B$9999,$A13,Ledger!$A$3:$A$9999,"&gt;="&amp;F$4,Ledger!$A$3:$A$9999,"&lt;="&amp;F$5)</f>
        <v>0</v>
      </c>
      <c r="G13" s="24">
        <f t="shared" ref="G13:G22" si="4">SUM(C13:F13)</f>
        <v>0</v>
      </c>
      <c r="H13" s="7">
        <f>SUMIFS(Ledger!$F$3:$F$9999,Ledger!$B$3:$B$9999,$A13,Ledger!$A$3:$A$9999,"&gt;="&amp;H$4,Ledger!$A$3:$A$9999,"&lt;="&amp;H$5)</f>
        <v>0</v>
      </c>
      <c r="I13" s="7">
        <f>SUMIFS(Ledger!$F$3:$F$9999,Ledger!$B$3:$B$9999,$A13,Ledger!$A$3:$A$9999,"&gt;="&amp;I$4,Ledger!$A$3:$A$9999,"&lt;="&amp;I$5)</f>
        <v>0</v>
      </c>
      <c r="J13" s="7">
        <f>SUMIFS(Ledger!$F$3:$F$9999,Ledger!$B$3:$B$9999,$A13,Ledger!$A$3:$A$9999,"&gt;="&amp;J$4,Ledger!$A$3:$A$9999,"&lt;="&amp;J$5)</f>
        <v>0</v>
      </c>
      <c r="K13" s="7">
        <f>SUMIFS(Ledger!$F$3:$F$9999,Ledger!$B$3:$B$9999,$A13,Ledger!$A$3:$A$9999,"&gt;="&amp;K$4,Ledger!$A$3:$A$9999,"&lt;="&amp;K$5)</f>
        <v>0</v>
      </c>
      <c r="L13" s="24">
        <f t="shared" ref="L13:L20" si="5">SUM(H13:K13)</f>
        <v>0</v>
      </c>
    </row>
    <row r="14" spans="1:12">
      <c r="A14" s="8" t="s">
        <v>18</v>
      </c>
      <c r="B14" s="8" t="s">
        <v>30</v>
      </c>
      <c r="C14" s="7">
        <f>SUMIFS(Ledger!$F$3:$F$9999,Ledger!$B$3:$B$9999,$A14,Ledger!$A$3:$A$9999,"&gt;="&amp;C$4,Ledger!$A$3:$A$9999,"&lt;="&amp;C$5)</f>
        <v>0</v>
      </c>
      <c r="D14" s="7">
        <f>SUMIFS(Ledger!$F$3:$F$9999,Ledger!$B$3:$B$9999,$A14,Ledger!$A$3:$A$9999,"&gt;="&amp;D$4,Ledger!$A$3:$A$9999,"&lt;="&amp;D$5)</f>
        <v>0</v>
      </c>
      <c r="E14" s="7">
        <f>SUMIFS(Ledger!$F$3:$F$9999,Ledger!$B$3:$B$9999,$A14,Ledger!$A$3:$A$9999,"&gt;="&amp;E$4,Ledger!$A$3:$A$9999,"&lt;="&amp;E$5)</f>
        <v>0</v>
      </c>
      <c r="F14" s="7">
        <f>SUMIFS(Ledger!$F$3:$F$9999,Ledger!$B$3:$B$9999,$A14,Ledger!$A$3:$A$9999,"&gt;="&amp;F$4,Ledger!$A$3:$A$9999,"&lt;="&amp;F$5)</f>
        <v>0</v>
      </c>
      <c r="G14" s="24">
        <f t="shared" si="4"/>
        <v>0</v>
      </c>
      <c r="H14" s="7">
        <f>SUMIFS(Ledger!$F$3:$F$9999,Ledger!$B$3:$B$9999,$A14,Ledger!$A$3:$A$9999,"&gt;="&amp;H$4,Ledger!$A$3:$A$9999,"&lt;="&amp;H$5)</f>
        <v>0</v>
      </c>
      <c r="I14" s="7">
        <f>SUMIFS(Ledger!$F$3:$F$9999,Ledger!$B$3:$B$9999,$A14,Ledger!$A$3:$A$9999,"&gt;="&amp;I$4,Ledger!$A$3:$A$9999,"&lt;="&amp;I$5)</f>
        <v>0</v>
      </c>
      <c r="J14" s="7">
        <f>SUMIFS(Ledger!$F$3:$F$9999,Ledger!$B$3:$B$9999,$A14,Ledger!$A$3:$A$9999,"&gt;="&amp;J$4,Ledger!$A$3:$A$9999,"&lt;="&amp;J$5)</f>
        <v>0</v>
      </c>
      <c r="K14" s="7">
        <f>SUMIFS(Ledger!$F$3:$F$9999,Ledger!$B$3:$B$9999,$A14,Ledger!$A$3:$A$9999,"&gt;="&amp;K$4,Ledger!$A$3:$A$9999,"&lt;="&amp;K$5)</f>
        <v>0</v>
      </c>
      <c r="L14" s="24">
        <f t="shared" si="5"/>
        <v>0</v>
      </c>
    </row>
    <row r="15" spans="1:12">
      <c r="A15" s="8" t="s">
        <v>37</v>
      </c>
      <c r="B15" s="8" t="s">
        <v>43</v>
      </c>
      <c r="C15" s="7">
        <f>SUMIFS(Ledger!$F$3:$F$9999,Ledger!$B$3:$B$9999,$A15,Ledger!$A$3:$A$9999,"&gt;="&amp;C$4,Ledger!$A$3:$A$9999,"&lt;="&amp;C$5)</f>
        <v>0</v>
      </c>
      <c r="D15" s="7">
        <f>SUMIFS(Ledger!$F$3:$F$9999,Ledger!$B$3:$B$9999,$A15,Ledger!$A$3:$A$9999,"&gt;="&amp;D$4,Ledger!$A$3:$A$9999,"&lt;="&amp;D$5)</f>
        <v>0</v>
      </c>
      <c r="E15" s="7">
        <f>SUMIFS(Ledger!$F$3:$F$9999,Ledger!$B$3:$B$9999,$A15,Ledger!$A$3:$A$9999,"&gt;="&amp;E$4,Ledger!$A$3:$A$9999,"&lt;="&amp;E$5)</f>
        <v>0</v>
      </c>
      <c r="F15" s="7">
        <f>SUMIFS(Ledger!$F$3:$F$9999,Ledger!$B$3:$B$9999,$A15,Ledger!$A$3:$A$9999,"&gt;="&amp;F$4,Ledger!$A$3:$A$9999,"&lt;="&amp;F$5)</f>
        <v>0</v>
      </c>
      <c r="G15" s="24">
        <f t="shared" ref="G15" si="6">SUM(C15:F15)</f>
        <v>0</v>
      </c>
      <c r="H15" s="7">
        <f>SUMIFS(Ledger!$F$3:$F$9999,Ledger!$B$3:$B$9999,$A15,Ledger!$A$3:$A$9999,"&gt;="&amp;H$4,Ledger!$A$3:$A$9999,"&lt;="&amp;H$5)</f>
        <v>0</v>
      </c>
      <c r="I15" s="7">
        <f>SUMIFS(Ledger!$F$3:$F$9999,Ledger!$B$3:$B$9999,$A15,Ledger!$A$3:$A$9999,"&gt;="&amp;I$4,Ledger!$A$3:$A$9999,"&lt;="&amp;I$5)</f>
        <v>0</v>
      </c>
      <c r="J15" s="7">
        <f>SUMIFS(Ledger!$F$3:$F$9999,Ledger!$B$3:$B$9999,$A15,Ledger!$A$3:$A$9999,"&gt;="&amp;J$4,Ledger!$A$3:$A$9999,"&lt;="&amp;J$5)</f>
        <v>0</v>
      </c>
      <c r="K15" s="7">
        <f>SUMIFS(Ledger!$F$3:$F$9999,Ledger!$B$3:$B$9999,$A15,Ledger!$A$3:$A$9999,"&gt;="&amp;K$4,Ledger!$A$3:$A$9999,"&lt;="&amp;K$5)</f>
        <v>0</v>
      </c>
      <c r="L15" s="24">
        <f t="shared" si="5"/>
        <v>0</v>
      </c>
    </row>
    <row r="16" spans="1:12">
      <c r="A16" s="8" t="s">
        <v>56</v>
      </c>
      <c r="B16" s="8" t="s">
        <v>31</v>
      </c>
      <c r="C16" s="7">
        <f>SUMIFS(Ledger!$F$3:$F$9999,Ledger!$B$3:$B$9999,$A16,Ledger!$A$3:$A$9999,"&gt;="&amp;C$4,Ledger!$A$3:$A$9999,"&lt;="&amp;C$5)</f>
        <v>0</v>
      </c>
      <c r="D16" s="7">
        <f>SUMIFS(Ledger!$F$3:$F$9999,Ledger!$B$3:$B$9999,$A16,Ledger!$A$3:$A$9999,"&gt;="&amp;D$4,Ledger!$A$3:$A$9999,"&lt;="&amp;D$5)</f>
        <v>0</v>
      </c>
      <c r="E16" s="7">
        <f>SUMIFS(Ledger!$F$3:$F$9999,Ledger!$B$3:$B$9999,$A16,Ledger!$A$3:$A$9999,"&gt;="&amp;E$4,Ledger!$A$3:$A$9999,"&lt;="&amp;E$5)</f>
        <v>0</v>
      </c>
      <c r="F16" s="7">
        <f>SUMIFS(Ledger!$F$3:$F$9999,Ledger!$B$3:$B$9999,$A16,Ledger!$A$3:$A$9999,"&gt;="&amp;F$4,Ledger!$A$3:$A$9999,"&lt;="&amp;F$5)</f>
        <v>0</v>
      </c>
      <c r="G16" s="24">
        <f t="shared" si="4"/>
        <v>0</v>
      </c>
      <c r="H16" s="7">
        <f>SUMIFS(Ledger!$F$3:$F$9999,Ledger!$B$3:$B$9999,$A16,Ledger!$A$3:$A$9999,"&gt;="&amp;H$4,Ledger!$A$3:$A$9999,"&lt;="&amp;H$5)</f>
        <v>0</v>
      </c>
      <c r="I16" s="7">
        <f>SUMIFS(Ledger!$F$3:$F$9999,Ledger!$B$3:$B$9999,$A16,Ledger!$A$3:$A$9999,"&gt;="&amp;I$4,Ledger!$A$3:$A$9999,"&lt;="&amp;I$5)</f>
        <v>0</v>
      </c>
      <c r="J16" s="7">
        <f>SUMIFS(Ledger!$F$3:$F$9999,Ledger!$B$3:$B$9999,$A16,Ledger!$A$3:$A$9999,"&gt;="&amp;J$4,Ledger!$A$3:$A$9999,"&lt;="&amp;J$5)</f>
        <v>0</v>
      </c>
      <c r="K16" s="7">
        <f>SUMIFS(Ledger!$F$3:$F$9999,Ledger!$B$3:$B$9999,$A16,Ledger!$A$3:$A$9999,"&gt;="&amp;K$4,Ledger!$A$3:$A$9999,"&lt;="&amp;K$5)</f>
        <v>0</v>
      </c>
      <c r="L16" s="24">
        <f t="shared" si="5"/>
        <v>0</v>
      </c>
    </row>
    <row r="17" spans="1:12">
      <c r="A17" s="8" t="s">
        <v>55</v>
      </c>
      <c r="B17" s="8" t="s">
        <v>32</v>
      </c>
      <c r="C17" s="7">
        <f>SUMIFS(Ledger!$F$3:$F$9999,Ledger!$B$3:$B$9999,$A17,Ledger!$A$3:$A$9999,"&gt;="&amp;C$4,Ledger!$A$3:$A$9999,"&lt;="&amp;C$5)</f>
        <v>0</v>
      </c>
      <c r="D17" s="7">
        <f>SUMIFS(Ledger!$F$3:$F$9999,Ledger!$B$3:$B$9999,$A17,Ledger!$A$3:$A$9999,"&gt;="&amp;D$4,Ledger!$A$3:$A$9999,"&lt;="&amp;D$5)</f>
        <v>0</v>
      </c>
      <c r="E17" s="7">
        <f>SUMIFS(Ledger!$F$3:$F$9999,Ledger!$B$3:$B$9999,$A17,Ledger!$A$3:$A$9999,"&gt;="&amp;E$4,Ledger!$A$3:$A$9999,"&lt;="&amp;E$5)</f>
        <v>0</v>
      </c>
      <c r="F17" s="7">
        <f>SUMIFS(Ledger!$F$3:$F$9999,Ledger!$B$3:$B$9999,$A17,Ledger!$A$3:$A$9999,"&gt;="&amp;F$4,Ledger!$A$3:$A$9999,"&lt;="&amp;F$5)</f>
        <v>0</v>
      </c>
      <c r="G17" s="24">
        <f t="shared" si="4"/>
        <v>0</v>
      </c>
      <c r="H17" s="7">
        <f>SUMIFS(Ledger!$F$3:$F$9999,Ledger!$B$3:$B$9999,$A17,Ledger!$A$3:$A$9999,"&gt;="&amp;H$4,Ledger!$A$3:$A$9999,"&lt;="&amp;H$5)</f>
        <v>0</v>
      </c>
      <c r="I17" s="7">
        <f>SUMIFS(Ledger!$F$3:$F$9999,Ledger!$B$3:$B$9999,$A17,Ledger!$A$3:$A$9999,"&gt;="&amp;I$4,Ledger!$A$3:$A$9999,"&lt;="&amp;I$5)</f>
        <v>0</v>
      </c>
      <c r="J17" s="7">
        <f>SUMIFS(Ledger!$F$3:$F$9999,Ledger!$B$3:$B$9999,$A17,Ledger!$A$3:$A$9999,"&gt;="&amp;J$4,Ledger!$A$3:$A$9999,"&lt;="&amp;J$5)</f>
        <v>0</v>
      </c>
      <c r="K17" s="7">
        <f>SUMIFS(Ledger!$F$3:$F$9999,Ledger!$B$3:$B$9999,$A17,Ledger!$A$3:$A$9999,"&gt;="&amp;K$4,Ledger!$A$3:$A$9999,"&lt;="&amp;K$5)</f>
        <v>0</v>
      </c>
      <c r="L17" s="24">
        <f t="shared" si="5"/>
        <v>0</v>
      </c>
    </row>
    <row r="18" spans="1:12">
      <c r="A18" s="8" t="s">
        <v>22</v>
      </c>
      <c r="B18" s="8" t="s">
        <v>42</v>
      </c>
      <c r="C18" s="7">
        <f>SUMIFS(Ledger!$F$3:$F$9999,Ledger!$B$3:$B$9999,$A18,Ledger!$A$3:$A$9999,"&gt;="&amp;C$4,Ledger!$A$3:$A$9999,"&lt;="&amp;C$5)</f>
        <v>0</v>
      </c>
      <c r="D18" s="7">
        <f>SUMIFS(Ledger!$F$3:$F$9999,Ledger!$B$3:$B$9999,$A18,Ledger!$A$3:$A$9999,"&gt;="&amp;D$4,Ledger!$A$3:$A$9999,"&lt;="&amp;D$5)</f>
        <v>0</v>
      </c>
      <c r="E18" s="7">
        <f>SUMIFS(Ledger!$F$3:$F$9999,Ledger!$B$3:$B$9999,$A18,Ledger!$A$3:$A$9999,"&gt;="&amp;E$4,Ledger!$A$3:$A$9999,"&lt;="&amp;E$5)</f>
        <v>0</v>
      </c>
      <c r="F18" s="7">
        <f>SUMIFS(Ledger!$F$3:$F$9999,Ledger!$B$3:$B$9999,$A18,Ledger!$A$3:$A$9999,"&gt;="&amp;F$4,Ledger!$A$3:$A$9999,"&lt;="&amp;F$5)</f>
        <v>0</v>
      </c>
      <c r="G18" s="24">
        <f t="shared" ref="G18" si="7">SUM(C18:F18)</f>
        <v>0</v>
      </c>
      <c r="H18" s="7">
        <f>SUMIFS(Ledger!$F$3:$F$9999,Ledger!$B$3:$B$9999,$A18,Ledger!$A$3:$A$9999,"&gt;="&amp;H$4,Ledger!$A$3:$A$9999,"&lt;="&amp;H$5)</f>
        <v>0</v>
      </c>
      <c r="I18" s="7">
        <f>SUMIFS(Ledger!$F$3:$F$9999,Ledger!$B$3:$B$9999,$A18,Ledger!$A$3:$A$9999,"&gt;="&amp;I$4,Ledger!$A$3:$A$9999,"&lt;="&amp;I$5)</f>
        <v>0</v>
      </c>
      <c r="J18" s="7">
        <f>SUMIFS(Ledger!$F$3:$F$9999,Ledger!$B$3:$B$9999,$A18,Ledger!$A$3:$A$9999,"&gt;="&amp;J$4,Ledger!$A$3:$A$9999,"&lt;="&amp;J$5)</f>
        <v>0</v>
      </c>
      <c r="K18" s="7">
        <f>SUMIFS(Ledger!$F$3:$F$9999,Ledger!$B$3:$B$9999,$A18,Ledger!$A$3:$A$9999,"&gt;="&amp;K$4,Ledger!$A$3:$A$9999,"&lt;="&amp;K$5)</f>
        <v>0</v>
      </c>
      <c r="L18" s="24">
        <f t="shared" si="5"/>
        <v>0</v>
      </c>
    </row>
    <row r="19" spans="1:12">
      <c r="A19" s="8" t="s">
        <v>38</v>
      </c>
      <c r="B19" s="8" t="s">
        <v>39</v>
      </c>
      <c r="C19" s="7">
        <f>SUMIFS(Ledger!$F$3:$F$9999,Ledger!$B$3:$B$9999,$A19,Ledger!$A$3:$A$9999,"&gt;="&amp;C$4,Ledger!$A$3:$A$9999,"&lt;="&amp;C$5)</f>
        <v>1500</v>
      </c>
      <c r="D19" s="7">
        <f>SUMIFS(Ledger!$F$3:$F$9999,Ledger!$B$3:$B$9999,$A19,Ledger!$A$3:$A$9999,"&gt;="&amp;D$4,Ledger!$A$3:$A$9999,"&lt;="&amp;D$5)</f>
        <v>0</v>
      </c>
      <c r="E19" s="7">
        <f>SUMIFS(Ledger!$F$3:$F$9999,Ledger!$B$3:$B$9999,$A19,Ledger!$A$3:$A$9999,"&gt;="&amp;E$4,Ledger!$A$3:$A$9999,"&lt;="&amp;E$5)</f>
        <v>0</v>
      </c>
      <c r="F19" s="7">
        <f>SUMIFS(Ledger!$F$3:$F$9999,Ledger!$B$3:$B$9999,$A19,Ledger!$A$3:$A$9999,"&gt;="&amp;F$4,Ledger!$A$3:$A$9999,"&lt;="&amp;F$5)</f>
        <v>0</v>
      </c>
      <c r="G19" s="24">
        <f t="shared" ref="G19" si="8">SUM(C19:F19)</f>
        <v>1500</v>
      </c>
      <c r="H19" s="7">
        <f>SUMIFS(Ledger!$F$3:$F$9999,Ledger!$B$3:$B$9999,$A19,Ledger!$A$3:$A$9999,"&gt;="&amp;H$4,Ledger!$A$3:$A$9999,"&lt;="&amp;H$5)</f>
        <v>0</v>
      </c>
      <c r="I19" s="7">
        <f>SUMIFS(Ledger!$F$3:$F$9999,Ledger!$B$3:$B$9999,$A19,Ledger!$A$3:$A$9999,"&gt;="&amp;I$4,Ledger!$A$3:$A$9999,"&lt;="&amp;I$5)</f>
        <v>0</v>
      </c>
      <c r="J19" s="7">
        <f>SUMIFS(Ledger!$F$3:$F$9999,Ledger!$B$3:$B$9999,$A19,Ledger!$A$3:$A$9999,"&gt;="&amp;J$4,Ledger!$A$3:$A$9999,"&lt;="&amp;J$5)</f>
        <v>0</v>
      </c>
      <c r="K19" s="7">
        <f>SUMIFS(Ledger!$F$3:$F$9999,Ledger!$B$3:$B$9999,$A19,Ledger!$A$3:$A$9999,"&gt;="&amp;K$4,Ledger!$A$3:$A$9999,"&lt;="&amp;K$5)</f>
        <v>0</v>
      </c>
      <c r="L19" s="24">
        <f t="shared" si="5"/>
        <v>0</v>
      </c>
    </row>
    <row r="20" spans="1:12">
      <c r="A20" s="8" t="s">
        <v>20</v>
      </c>
      <c r="B20" s="8" t="s">
        <v>5</v>
      </c>
      <c r="C20" s="7">
        <f>SUMIFS(Ledger!$F$3:$F$9999,Ledger!$B$3:$B$9999,$A20,Ledger!$A$3:$A$9999,"&gt;="&amp;C$4,Ledger!$A$3:$A$9999,"&lt;="&amp;C$5)</f>
        <v>400</v>
      </c>
      <c r="D20" s="7">
        <f>SUMIFS(Ledger!$F$3:$F$9999,Ledger!$B$3:$B$9999,$A20,Ledger!$A$3:$A$9999,"&gt;="&amp;D$4,Ledger!$A$3:$A$9999,"&lt;="&amp;D$5)</f>
        <v>0</v>
      </c>
      <c r="E20" s="7">
        <f>SUMIFS(Ledger!$F$3:$F$9999,Ledger!$B$3:$B$9999,$A20,Ledger!$A$3:$A$9999,"&gt;="&amp;E$4,Ledger!$A$3:$A$9999,"&lt;="&amp;E$5)</f>
        <v>0</v>
      </c>
      <c r="F20" s="7">
        <f>SUMIFS(Ledger!$F$3:$F$9999,Ledger!$B$3:$B$9999,$A20,Ledger!$A$3:$A$9999,"&gt;="&amp;F$4,Ledger!$A$3:$A$9999,"&lt;="&amp;F$5)</f>
        <v>0</v>
      </c>
      <c r="G20" s="24">
        <f t="shared" si="4"/>
        <v>400</v>
      </c>
      <c r="H20" s="7">
        <f>SUMIFS(Ledger!$F$3:$F$9999,Ledger!$B$3:$B$9999,$A20,Ledger!$A$3:$A$9999,"&gt;="&amp;H$4,Ledger!$A$3:$A$9999,"&lt;="&amp;H$5)</f>
        <v>0</v>
      </c>
      <c r="I20" s="7">
        <f>SUMIFS(Ledger!$F$3:$F$9999,Ledger!$B$3:$B$9999,$A20,Ledger!$A$3:$A$9999,"&gt;="&amp;I$4,Ledger!$A$3:$A$9999,"&lt;="&amp;I$5)</f>
        <v>0</v>
      </c>
      <c r="J20" s="7">
        <f>SUMIFS(Ledger!$F$3:$F$9999,Ledger!$B$3:$B$9999,$A20,Ledger!$A$3:$A$9999,"&gt;="&amp;J$4,Ledger!$A$3:$A$9999,"&lt;="&amp;J$5)</f>
        <v>0</v>
      </c>
      <c r="K20" s="7">
        <f>SUMIFS(Ledger!$F$3:$F$9999,Ledger!$B$3:$B$9999,$A20,Ledger!$A$3:$A$9999,"&gt;="&amp;K$4,Ledger!$A$3:$A$9999,"&lt;="&amp;K$5)</f>
        <v>0</v>
      </c>
      <c r="L20" s="24">
        <f t="shared" si="5"/>
        <v>0</v>
      </c>
    </row>
    <row r="21" spans="1:12">
      <c r="A21" s="8" t="s">
        <v>17</v>
      </c>
      <c r="B21" s="8" t="s">
        <v>33</v>
      </c>
      <c r="C21" s="7">
        <f>SUMIFS(Ledger!$F$3:$F$9999,Ledger!$B$3:$B$9999,$A21,Ledger!$A$3:$A$9999,"&gt;="&amp;C$4,Ledger!$A$3:$A$9999,"&lt;="&amp;C$5)</f>
        <v>0</v>
      </c>
      <c r="D21" s="7">
        <f>SUMIFS(Ledger!$F$3:$F$9999,Ledger!$B$3:$B$9999,$A21,Ledger!$A$3:$A$9999,"&gt;="&amp;D$4,Ledger!$A$3:$A$9999,"&lt;="&amp;D$5)</f>
        <v>0</v>
      </c>
      <c r="E21" s="7">
        <f>SUMIFS(Ledger!$F$3:$F$9999,Ledger!$B$3:$B$9999,$A21,Ledger!$A$3:$A$9999,"&gt;="&amp;E$4,Ledger!$A$3:$A$9999,"&lt;="&amp;E$5)</f>
        <v>0</v>
      </c>
      <c r="F21" s="7">
        <f>SUMIFS(Ledger!$F$3:$F$9999,Ledger!$B$3:$B$9999,$A21,Ledger!$A$3:$A$9999,"&gt;="&amp;F$4,Ledger!$A$3:$A$9999,"&lt;="&amp;F$5)</f>
        <v>0</v>
      </c>
      <c r="G21" s="24">
        <f t="shared" si="4"/>
        <v>0</v>
      </c>
      <c r="H21" s="7">
        <f>SUMIFS(Ledger!$F$3:$F$9999,Ledger!$B$3:$B$9999,$A21,Ledger!$A$3:$A$9999,"&gt;="&amp;H$4,Ledger!$A$3:$A$9999,"&lt;="&amp;H$5)</f>
        <v>0</v>
      </c>
      <c r="I21" s="7">
        <f>SUMIFS(Ledger!$F$3:$F$9999,Ledger!$B$3:$B$9999,$A21,Ledger!$A$3:$A$9999,"&gt;="&amp;I$4,Ledger!$A$3:$A$9999,"&lt;="&amp;I$5)</f>
        <v>0</v>
      </c>
      <c r="J21" s="7">
        <f>SUMIFS(Ledger!$F$3:$F$9999,Ledger!$B$3:$B$9999,$A21,Ledger!$A$3:$A$9999,"&gt;="&amp;J$4,Ledger!$A$3:$A$9999,"&lt;="&amp;J$5)</f>
        <v>0</v>
      </c>
      <c r="K21" s="7">
        <f>SUMIFS(Ledger!$F$3:$F$9999,Ledger!$B$3:$B$9999,$A21,Ledger!$A$3:$A$9999,"&gt;="&amp;K$4,Ledger!$A$3:$A$9999,"&lt;="&amp;K$5)</f>
        <v>0</v>
      </c>
      <c r="L21" s="24">
        <f t="shared" ref="L21:L22" si="9">SUM(H21:K21)</f>
        <v>0</v>
      </c>
    </row>
    <row r="22" spans="1:12">
      <c r="A22" s="38" t="s">
        <v>25</v>
      </c>
      <c r="B22" s="18"/>
      <c r="C22" s="17">
        <f>SUM(C13:C21)</f>
        <v>1900</v>
      </c>
      <c r="D22" s="17">
        <f>SUM(D13:D21)</f>
        <v>0</v>
      </c>
      <c r="E22" s="17">
        <f>SUM(E13:E21)</f>
        <v>0</v>
      </c>
      <c r="F22" s="17">
        <f>SUM(F13:F21)</f>
        <v>0</v>
      </c>
      <c r="G22" s="25">
        <f t="shared" si="4"/>
        <v>1900</v>
      </c>
      <c r="H22" s="17">
        <f>SUM(H13:H21)</f>
        <v>0</v>
      </c>
      <c r="I22" s="17">
        <f>SUM(I13:I21)</f>
        <v>0</v>
      </c>
      <c r="J22" s="17">
        <f>SUM(J13:J21)</f>
        <v>0</v>
      </c>
      <c r="K22" s="17">
        <f>SUM(K13:K21)</f>
        <v>0</v>
      </c>
      <c r="L22" s="25">
        <f t="shared" si="9"/>
        <v>0</v>
      </c>
    </row>
    <row r="23" spans="1:12">
      <c r="A23" s="18"/>
      <c r="B23" s="18"/>
      <c r="C23" s="17"/>
      <c r="D23" s="17"/>
      <c r="E23" s="17"/>
      <c r="F23" s="17"/>
      <c r="G23" s="25"/>
      <c r="H23" s="17"/>
      <c r="I23" s="17"/>
      <c r="J23" s="17"/>
      <c r="K23" s="17"/>
      <c r="L23" s="25"/>
    </row>
    <row r="24" spans="1:12">
      <c r="A24" s="18" t="s">
        <v>26</v>
      </c>
      <c r="B24" s="8" t="s">
        <v>34</v>
      </c>
      <c r="C24" s="19">
        <f>C11-C22</f>
        <v>2300</v>
      </c>
      <c r="D24" s="19">
        <f t="shared" ref="D24:F24" si="10">D11-D22</f>
        <v>0</v>
      </c>
      <c r="E24" s="19">
        <f t="shared" si="10"/>
        <v>0</v>
      </c>
      <c r="F24" s="19">
        <f t="shared" si="10"/>
        <v>0</v>
      </c>
      <c r="G24" s="27">
        <f>SUM(C24:F24)</f>
        <v>2300</v>
      </c>
      <c r="H24" s="19">
        <f t="shared" ref="H24:K24" si="11">H11-H22</f>
        <v>0</v>
      </c>
      <c r="I24" s="19">
        <f t="shared" si="11"/>
        <v>0</v>
      </c>
      <c r="J24" s="19">
        <f t="shared" si="11"/>
        <v>0</v>
      </c>
      <c r="K24" s="19">
        <f t="shared" si="11"/>
        <v>0</v>
      </c>
      <c r="L24" s="27">
        <f>SUM(H24:K24)</f>
        <v>0</v>
      </c>
    </row>
    <row r="25" spans="1:12">
      <c r="G25" s="26"/>
      <c r="I25" s="2"/>
      <c r="K25" s="2"/>
      <c r="L25" s="26"/>
    </row>
    <row r="26" spans="1:12">
      <c r="A26" s="16" t="s">
        <v>21</v>
      </c>
      <c r="B26" s="8" t="s">
        <v>35</v>
      </c>
      <c r="C26" s="17">
        <f>SUMIFS(Ledger!$F$3:$F$9999,Ledger!$B$3:$B$9999,$A26,Ledger!$A$3:$A$9999,"&gt;="&amp;C$4,Ledger!$A$3:$A$9999,"&lt;="&amp;C$5)</f>
        <v>0</v>
      </c>
      <c r="D26" s="17">
        <f>SUMIFS(Ledger!$F$3:$F$9999,Ledger!$B$3:$B$9999,$A26,Ledger!$A$3:$A$9999,"&gt;="&amp;D$4,Ledger!$A$3:$A$9999,"&lt;="&amp;D$5)</f>
        <v>0</v>
      </c>
      <c r="E26" s="17">
        <f>SUMIFS(Ledger!$F$3:$F$9999,Ledger!$B$3:$B$9999,$A26,Ledger!$A$3:$A$9999,"&gt;="&amp;E$4,Ledger!$A$3:$A$9999,"&lt;="&amp;E$5)</f>
        <v>0</v>
      </c>
      <c r="F26" s="17">
        <f>SUMIFS(Ledger!$F$3:$F$9999,Ledger!$B$3:$B$9999,$A26,Ledger!$A$3:$A$9999,"&gt;="&amp;F$4,Ledger!$A$3:$A$9999,"&lt;="&amp;F$5)</f>
        <v>0</v>
      </c>
      <c r="G26" s="27">
        <f>SUM(C26:F26)</f>
        <v>0</v>
      </c>
      <c r="H26" s="17">
        <f>SUMIFS(Ledger!$F$3:$F$9999,Ledger!$B$3:$B$9999,$A26,Ledger!$A$3:$A$9999,"&gt;="&amp;H$4,Ledger!$A$3:$A$9999,"&lt;="&amp;H$5)</f>
        <v>0</v>
      </c>
      <c r="I26" s="17">
        <f>SUMIFS(Ledger!$F$3:$F$9999,Ledger!$B$3:$B$9999,$A26,Ledger!$A$3:$A$9999,"&gt;="&amp;I$4,Ledger!$A$3:$A$9999,"&lt;="&amp;I$5)</f>
        <v>0</v>
      </c>
      <c r="J26" s="17">
        <f>SUMIFS(Ledger!$F$3:$F$9999,Ledger!$B$3:$B$9999,$A26,Ledger!$A$3:$A$9999,"&gt;="&amp;J$4,Ledger!$A$3:$A$9999,"&lt;="&amp;J$5)</f>
        <v>0</v>
      </c>
      <c r="K26" s="17">
        <f>SUMIFS(Ledger!$F$3:$F$9999,Ledger!$B$3:$B$9999,$A26,Ledger!$A$3:$A$9999,"&gt;="&amp;K$4,Ledger!$A$3:$A$9999,"&lt;="&amp;K$5)</f>
        <v>0</v>
      </c>
      <c r="L26" s="27">
        <f>SUM(H26:K26)</f>
        <v>0</v>
      </c>
    </row>
    <row r="27" spans="1:12">
      <c r="C27" s="20"/>
      <c r="D27" s="18"/>
      <c r="E27" s="20"/>
      <c r="F27" s="18"/>
      <c r="G27" s="28"/>
      <c r="H27" s="20"/>
      <c r="I27" s="18"/>
      <c r="J27" s="20"/>
      <c r="K27" s="18"/>
      <c r="L27" s="28"/>
    </row>
    <row r="28" spans="1:12">
      <c r="A28" s="16" t="s">
        <v>6</v>
      </c>
      <c r="B28" s="8" t="s">
        <v>36</v>
      </c>
      <c r="C28" s="17">
        <f>SUMIFS(Ledger!$E$3:$E$9999,Ledger!$B$3:$B$9999,$A28,Ledger!$A$3:$A$9999,"&gt;="&amp;C$4,Ledger!$A$3:$A$9999,"&lt;="&amp;C$5)</f>
        <v>0</v>
      </c>
      <c r="D28" s="17">
        <f>SUMIFS(Ledger!$E$3:$E$9999,Ledger!$B$3:$B$9999,$A28,Ledger!$A$3:$A$9999,"&gt;="&amp;D$4,Ledger!$A$3:$A$9999,"&lt;="&amp;D$5)</f>
        <v>0</v>
      </c>
      <c r="E28" s="17">
        <f>SUMIFS(Ledger!$E$3:$E$9999,Ledger!$B$3:$B$9999,$A28,Ledger!$A$3:$A$9999,"&gt;="&amp;E$4,Ledger!$A$3:$A$9999,"&lt;="&amp;E$5)</f>
        <v>0</v>
      </c>
      <c r="F28" s="17">
        <f>SUMIFS(Ledger!$E$3:$E$9999,Ledger!$B$3:$B$9999,$A28,Ledger!$A$3:$A$9999,"&gt;="&amp;F$4,Ledger!$A$3:$A$9999,"&lt;="&amp;F$5)</f>
        <v>0</v>
      </c>
      <c r="G28" s="27">
        <f>SUM(C28:F28)</f>
        <v>0</v>
      </c>
      <c r="H28" s="17">
        <f>SUMIFS(Ledger!$E$3:$E$9999,Ledger!$B$3:$B$9999,$A28,Ledger!$A$3:$A$9999,"&gt;="&amp;H$4,Ledger!$A$3:$A$9999,"&lt;="&amp;H$5)</f>
        <v>0</v>
      </c>
      <c r="I28" s="17">
        <f>SUMIFS(Ledger!$E$3:$E$9999,Ledger!$B$3:$B$9999,$A28,Ledger!$A$3:$A$9999,"&gt;="&amp;I$4,Ledger!$A$3:$A$9999,"&lt;="&amp;I$5)</f>
        <v>0</v>
      </c>
      <c r="J28" s="17">
        <f>SUMIFS(Ledger!$E$3:$E$9999,Ledger!$B$3:$B$9999,$A28,Ledger!$A$3:$A$9999,"&gt;="&amp;J$4,Ledger!$A$3:$A$9999,"&lt;="&amp;J$5)</f>
        <v>0</v>
      </c>
      <c r="K28" s="17">
        <f>SUMIFS(Ledger!$E$3:$E$9999,Ledger!$B$3:$B$9999,$A28,Ledger!$A$3:$A$9999,"&gt;="&amp;K$4,Ledger!$A$3:$A$9999,"&lt;="&amp;K$5)</f>
        <v>0</v>
      </c>
      <c r="L28" s="27">
        <f>SUM(H28:K28)</f>
        <v>0</v>
      </c>
    </row>
    <row r="29" spans="1:12">
      <c r="A29" s="16" t="s">
        <v>57</v>
      </c>
      <c r="B29" s="8" t="s">
        <v>58</v>
      </c>
      <c r="C29" s="17">
        <f>SUMIFS(Ledger!$E$3:$E$9999,Ledger!$B$3:$B$9999,$A29,Ledger!$A$3:$A$9999,"&gt;="&amp;C$4,Ledger!$A$3:$A$9999,"&lt;="&amp;C$5)-SUMIFS(Ledger!$F$3:$F$9999,Ledger!$B$3:$B$9999,$A17,Ledger!$A$3:$A$9999,"&gt;="&amp;C$4,Ledger!$A$3:$A$9999,"&lt;="&amp;C$5)</f>
        <v>0</v>
      </c>
      <c r="D29" s="17">
        <f>SUMIFS(Ledger!$E$3:$E$9999,Ledger!$B$3:$B$9999,$A29,Ledger!$A$3:$A$9999,"&gt;="&amp;D$4,Ledger!$A$3:$A$9999,"&lt;="&amp;D$5)-SUMIFS(Ledger!$F$3:$F$9999,Ledger!$B$3:$B$9999,$A17,Ledger!$A$3:$A$9999,"&gt;="&amp;D$4,Ledger!$A$3:$A$9999,"&lt;="&amp;D$5)</f>
        <v>0</v>
      </c>
      <c r="E29" s="17">
        <f>SUMIFS(Ledger!$E$3:$E$9999,Ledger!$B$3:$B$9999,$A29,Ledger!$A$3:$A$9999,"&gt;="&amp;E$4,Ledger!$A$3:$A$9999,"&lt;="&amp;E$5)-SUMIFS(Ledger!$F$3:$F$9999,Ledger!$B$3:$B$9999,$A17,Ledger!$A$3:$A$9999,"&gt;="&amp;E$4,Ledger!$A$3:$A$9999,"&lt;="&amp;E$5)</f>
        <v>0</v>
      </c>
      <c r="F29" s="17">
        <f>SUMIFS(Ledger!$E$3:$E$9999,Ledger!$B$3:$B$9999,$A29,Ledger!$A$3:$A$9999,"&gt;="&amp;F$4,Ledger!$A$3:$A$9999,"&lt;="&amp;F$5)-SUMIFS(Ledger!$F$3:$F$9999,Ledger!$B$3:$B$9999,$A17,Ledger!$A$3:$A$9999,"&gt;="&amp;F$4,Ledger!$A$3:$A$9999,"&lt;="&amp;F$5)</f>
        <v>0</v>
      </c>
      <c r="G29" s="27">
        <f>SUM(C29:F29)</f>
        <v>0</v>
      </c>
      <c r="H29" s="17">
        <f>SUMIFS(Ledger!$E$3:$E$9999,Ledger!$B$3:$B$9999,$A29,Ledger!$A$3:$A$9999,"&gt;="&amp;H$4,Ledger!$A$3:$A$9999,"&lt;="&amp;H$5)-SUMIFS(Ledger!$F$3:$F$9999,Ledger!$B$3:$B$9999,$A17,Ledger!$A$3:$A$9999,"&gt;="&amp;H$4,Ledger!$A$3:$A$9999,"&lt;="&amp;H$5)</f>
        <v>0</v>
      </c>
      <c r="I29" s="17">
        <f>SUMIFS(Ledger!$E$3:$E$9999,Ledger!$B$3:$B$9999,$A29,Ledger!$A$3:$A$9999,"&gt;="&amp;I$4,Ledger!$A$3:$A$9999,"&lt;="&amp;I$5)-SUMIFS(Ledger!$F$3:$F$9999,Ledger!$B$3:$B$9999,$A17,Ledger!$A$3:$A$9999,"&gt;="&amp;I$4,Ledger!$A$3:$A$9999,"&lt;="&amp;I$5)</f>
        <v>0</v>
      </c>
      <c r="J29" s="17">
        <f>SUMIFS(Ledger!$E$3:$E$9999,Ledger!$B$3:$B$9999,$A29,Ledger!$A$3:$A$9999,"&gt;="&amp;J$4,Ledger!$A$3:$A$9999,"&lt;="&amp;J$5)-SUMIFS(Ledger!$F$3:$F$9999,Ledger!$B$3:$B$9999,$A17,Ledger!$A$3:$A$9999,"&gt;="&amp;J$4,Ledger!$A$3:$A$9999,"&lt;="&amp;J$5)</f>
        <v>0</v>
      </c>
      <c r="K29" s="17">
        <f>SUMIFS(Ledger!$E$3:$E$9999,Ledger!$B$3:$B$9999,$A29,Ledger!$A$3:$A$9999,"&gt;="&amp;K$4,Ledger!$A$3:$A$9999,"&lt;="&amp;K$5)-SUMIFS(Ledger!$F$3:$F$9999,Ledger!$B$3:$B$9999,$A17,Ledger!$A$3:$A$9999,"&gt;="&amp;K$4,Ledger!$A$3:$A$9999,"&lt;="&amp;K$5)</f>
        <v>0</v>
      </c>
      <c r="L29" s="27">
        <f>SUM(H29:K29)</f>
        <v>0</v>
      </c>
    </row>
    <row r="30" spans="1:12">
      <c r="G30" s="26"/>
      <c r="I30" s="2"/>
      <c r="K30" s="2"/>
      <c r="L30" s="26"/>
    </row>
  </sheetData>
  <mergeCells count="2">
    <mergeCell ref="C2:F2"/>
    <mergeCell ref="H2:K2"/>
  </mergeCells>
  <pageMargins left="0.7" right="0.7" top="0.75" bottom="0.75" header="0.3" footer="0.3"/>
  <pageSetup orientation="landscape"/>
  <ignoredErrors>
    <ignoredError sqref="C23:G23 C22:F22" formula="1"/>
    <ignoredError sqref="G24 C25:G25 G22 G7 G21 G20 C11:G12 G9 G17 G6 G13 G14 G15 G16 G19 C27:G27 G26 C30:G30 G29" formula="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7"/>
  <sheetViews>
    <sheetView zoomScale="125" zoomScaleNormal="125" zoomScalePageLayoutView="125" workbookViewId="0">
      <pane xSplit="1" ySplit="2" topLeftCell="B3" activePane="bottomRight" state="frozenSplit"/>
      <selection pane="topRight"/>
      <selection pane="bottomLeft" activeCell="A3" sqref="A3"/>
      <selection pane="bottomRight"/>
    </sheetView>
  </sheetViews>
  <sheetFormatPr baseColWidth="10" defaultColWidth="8.83203125" defaultRowHeight="14" x14ac:dyDescent="0"/>
  <cols>
    <col min="1" max="1" width="15.6640625" style="4" customWidth="1"/>
    <col min="2" max="2" width="14" style="15" customWidth="1"/>
    <col min="3" max="3" width="16.33203125" customWidth="1"/>
    <col min="4" max="4" width="10.1640625" customWidth="1"/>
    <col min="5" max="5" width="12.6640625" style="5" customWidth="1"/>
    <col min="6" max="6" width="2" style="7" customWidth="1"/>
    <col min="7" max="7" width="11.1640625" bestFit="1" customWidth="1"/>
    <col min="8" max="8" width="10.83203125" bestFit="1" customWidth="1"/>
  </cols>
  <sheetData>
    <row r="1" spans="1:6" ht="20">
      <c r="A1" s="61" t="s">
        <v>69</v>
      </c>
    </row>
    <row r="2" spans="1:6" s="2" customFormat="1">
      <c r="A2" s="3" t="s">
        <v>0</v>
      </c>
      <c r="B2" s="3" t="s">
        <v>67</v>
      </c>
      <c r="C2" s="1" t="s">
        <v>9</v>
      </c>
      <c r="D2" s="1" t="s">
        <v>68</v>
      </c>
      <c r="E2" s="1" t="s">
        <v>3</v>
      </c>
      <c r="F2" s="44"/>
    </row>
    <row r="3" spans="1:6">
      <c r="A3" s="4">
        <v>43467</v>
      </c>
      <c r="B3" s="15" t="s">
        <v>70</v>
      </c>
      <c r="C3" t="s">
        <v>47</v>
      </c>
      <c r="D3">
        <v>100</v>
      </c>
      <c r="E3" s="5">
        <v>1000</v>
      </c>
    </row>
    <row r="4" spans="1:6">
      <c r="A4" s="4">
        <v>43472</v>
      </c>
      <c r="B4" s="15" t="s">
        <v>71</v>
      </c>
      <c r="C4" t="s">
        <v>62</v>
      </c>
      <c r="D4">
        <v>120</v>
      </c>
      <c r="E4" s="5">
        <v>1200</v>
      </c>
    </row>
    <row r="5" spans="1:6">
      <c r="A5" s="4">
        <v>43473</v>
      </c>
      <c r="B5" s="15" t="s">
        <v>72</v>
      </c>
      <c r="C5" t="s">
        <v>63</v>
      </c>
      <c r="D5">
        <v>150</v>
      </c>
      <c r="E5" s="5">
        <v>1500</v>
      </c>
    </row>
    <row r="6" spans="1:6">
      <c r="A6" s="4">
        <v>43475</v>
      </c>
      <c r="B6" s="15" t="s">
        <v>70</v>
      </c>
      <c r="C6" t="s">
        <v>47</v>
      </c>
      <c r="D6">
        <v>50</v>
      </c>
      <c r="E6" s="5">
        <v>500</v>
      </c>
    </row>
    <row r="52" spans="6:8">
      <c r="F52" s="45"/>
      <c r="G52" s="5"/>
      <c r="H52" s="5"/>
    </row>
    <row r="75" spans="7:8">
      <c r="G75" s="5"/>
      <c r="H75" s="5"/>
    </row>
    <row r="116" spans="2:8">
      <c r="G116" s="5"/>
    </row>
    <row r="118" spans="2:8" ht="15" thickBot="1">
      <c r="B118" s="33"/>
      <c r="C118" s="34"/>
      <c r="D118" s="34"/>
      <c r="E118" s="35"/>
      <c r="G118" s="5"/>
      <c r="H118" s="5"/>
    </row>
    <row r="139" spans="7:8">
      <c r="G139" s="5"/>
      <c r="H139" s="5"/>
    </row>
    <row r="152" spans="7:8">
      <c r="G152" s="5"/>
      <c r="H152" s="5"/>
    </row>
    <row r="154" spans="7:8">
      <c r="G154" s="5"/>
      <c r="H154" s="5"/>
    </row>
    <row r="175" spans="7:8">
      <c r="G175" s="5"/>
      <c r="H175" s="5"/>
    </row>
    <row r="182" spans="1:13">
      <c r="C182" s="37"/>
      <c r="D182" s="37"/>
    </row>
    <row r="192" spans="1:13" s="5" customFormat="1">
      <c r="A192" s="4"/>
      <c r="B192" s="15"/>
      <c r="C192" s="37"/>
      <c r="D192" s="37"/>
      <c r="F192" s="7"/>
      <c r="G192"/>
      <c r="H192"/>
      <c r="I192"/>
      <c r="J192"/>
      <c r="K192"/>
      <c r="L192"/>
      <c r="M192"/>
    </row>
    <row r="198" spans="1:13" s="5" customFormat="1">
      <c r="A198" s="4"/>
      <c r="B198" s="36"/>
      <c r="C198" s="37"/>
      <c r="D198" s="37"/>
      <c r="F198" s="7"/>
      <c r="G198"/>
      <c r="H198"/>
      <c r="I198"/>
      <c r="J198"/>
      <c r="K198"/>
      <c r="L198"/>
      <c r="M198"/>
    </row>
    <row r="205" spans="1:13" s="5" customFormat="1">
      <c r="A205" s="4"/>
      <c r="B205" s="15"/>
      <c r="C205" s="37"/>
      <c r="D205" s="37"/>
      <c r="F205" s="7"/>
      <c r="G205"/>
      <c r="H205"/>
      <c r="I205"/>
      <c r="J205"/>
      <c r="K205"/>
      <c r="L205"/>
      <c r="M205"/>
    </row>
    <row r="209" spans="1:13" s="5" customFormat="1">
      <c r="A209" s="4"/>
      <c r="B209" s="15"/>
      <c r="C209" s="37"/>
      <c r="D209" s="37"/>
      <c r="F209" s="7"/>
      <c r="G209"/>
      <c r="H209"/>
      <c r="I209"/>
      <c r="J209"/>
      <c r="K209"/>
      <c r="L209"/>
      <c r="M209"/>
    </row>
    <row r="226" spans="1:13" s="5" customFormat="1">
      <c r="A226" s="4"/>
      <c r="B226" s="15"/>
      <c r="C226" s="37"/>
      <c r="D226" s="37"/>
      <c r="F226" s="7"/>
      <c r="G226"/>
      <c r="H226"/>
      <c r="I226"/>
      <c r="J226"/>
      <c r="K226"/>
      <c r="L226"/>
      <c r="M226"/>
    </row>
    <row r="247" spans="1:13" s="5" customFormat="1">
      <c r="A247" s="4"/>
      <c r="B247" s="36"/>
      <c r="C247" s="37"/>
      <c r="D247" s="37"/>
      <c r="F247" s="7"/>
      <c r="G247"/>
      <c r="H247"/>
      <c r="I247"/>
      <c r="J247"/>
      <c r="K247"/>
      <c r="L247"/>
      <c r="M247"/>
    </row>
    <row r="254" spans="1:13" s="7" customFormat="1">
      <c r="A254" s="4"/>
      <c r="B254" s="15"/>
      <c r="C254"/>
      <c r="D254"/>
      <c r="E254" s="5"/>
      <c r="G254"/>
      <c r="H254"/>
      <c r="I254"/>
      <c r="J254"/>
      <c r="K254"/>
      <c r="L254"/>
      <c r="M254"/>
    </row>
    <row r="259" spans="1:13" s="7" customFormat="1">
      <c r="A259" s="4"/>
      <c r="B259" s="15"/>
      <c r="C259"/>
      <c r="D259"/>
      <c r="E259" s="5"/>
      <c r="G259"/>
      <c r="H259"/>
      <c r="I259"/>
      <c r="J259"/>
      <c r="K259"/>
      <c r="L259"/>
      <c r="M259"/>
    </row>
    <row r="260" spans="1:13" s="7" customFormat="1">
      <c r="A260" s="4"/>
      <c r="B260" s="15"/>
      <c r="C260"/>
      <c r="D260"/>
      <c r="E260" s="5"/>
      <c r="G260"/>
      <c r="H260"/>
      <c r="I260"/>
      <c r="J260"/>
      <c r="K260"/>
      <c r="L260"/>
      <c r="M260"/>
    </row>
    <row r="261" spans="1:13" s="7" customFormat="1">
      <c r="A261" s="4"/>
      <c r="B261" s="15"/>
      <c r="C261"/>
      <c r="D261"/>
      <c r="E261" s="5"/>
      <c r="G261"/>
      <c r="H261"/>
      <c r="I261"/>
      <c r="J261"/>
      <c r="K261"/>
      <c r="L261"/>
      <c r="M261"/>
    </row>
    <row r="262" spans="1:13" s="7" customFormat="1">
      <c r="A262" s="4"/>
      <c r="B262" s="15"/>
      <c r="C262"/>
      <c r="D262"/>
      <c r="E262" s="5"/>
      <c r="G262"/>
      <c r="H262"/>
      <c r="I262"/>
      <c r="J262"/>
      <c r="K262"/>
      <c r="L262"/>
      <c r="M262"/>
    </row>
    <row r="263" spans="1:13" s="7" customFormat="1">
      <c r="A263" s="4"/>
      <c r="B263" s="15"/>
      <c r="C263"/>
      <c r="D263"/>
      <c r="E263" s="5"/>
      <c r="G263"/>
      <c r="H263"/>
      <c r="I263"/>
      <c r="J263"/>
      <c r="K263"/>
      <c r="L263"/>
      <c r="M263"/>
    </row>
    <row r="268" spans="1:13" s="7" customFormat="1">
      <c r="A268" s="4"/>
      <c r="B268" s="15"/>
      <c r="C268"/>
      <c r="D268"/>
      <c r="E268" s="5"/>
      <c r="G268"/>
      <c r="H268"/>
      <c r="I268"/>
      <c r="J268"/>
      <c r="K268"/>
      <c r="L268"/>
      <c r="M268"/>
    </row>
    <row r="269" spans="1:13" s="7" customFormat="1">
      <c r="A269" s="4"/>
      <c r="B269" s="15"/>
      <c r="C269"/>
      <c r="D269"/>
      <c r="E269" s="5"/>
      <c r="G269"/>
      <c r="H269"/>
      <c r="I269"/>
      <c r="J269"/>
      <c r="K269"/>
      <c r="L269"/>
      <c r="M269"/>
    </row>
    <row r="270" spans="1:13" s="7" customFormat="1">
      <c r="A270" s="4"/>
      <c r="B270" s="15"/>
      <c r="C270"/>
      <c r="D270"/>
      <c r="E270" s="5"/>
      <c r="G270"/>
      <c r="H270"/>
      <c r="I270"/>
      <c r="J270"/>
      <c r="K270"/>
      <c r="L270"/>
      <c r="M270"/>
    </row>
    <row r="272" spans="1:13" s="7" customFormat="1">
      <c r="A272" s="4"/>
      <c r="B272" s="36"/>
      <c r="C272" s="37"/>
      <c r="D272" s="37"/>
      <c r="E272" s="5"/>
      <c r="G272"/>
      <c r="H272"/>
      <c r="I272"/>
      <c r="J272"/>
      <c r="K272"/>
      <c r="L272"/>
      <c r="M272"/>
    </row>
    <row r="273" spans="1:13" s="7" customFormat="1">
      <c r="A273" s="4"/>
      <c r="B273" s="36"/>
      <c r="C273" s="37"/>
      <c r="D273" s="37"/>
      <c r="E273" s="5"/>
      <c r="G273"/>
      <c r="H273"/>
      <c r="I273"/>
      <c r="J273"/>
      <c r="K273"/>
      <c r="L273"/>
      <c r="M273"/>
    </row>
    <row r="275" spans="1:13" s="7" customFormat="1">
      <c r="A275" s="4"/>
      <c r="B275" s="36"/>
      <c r="C275" s="37"/>
      <c r="D275" s="37"/>
      <c r="E275" s="5"/>
      <c r="G275"/>
      <c r="H275"/>
      <c r="I275"/>
      <c r="J275"/>
      <c r="K275"/>
      <c r="L275"/>
      <c r="M275"/>
    </row>
    <row r="276" spans="1:13" s="7" customFormat="1">
      <c r="A276" s="4"/>
      <c r="B276" s="15"/>
      <c r="C276"/>
      <c r="D276"/>
      <c r="E276" s="5"/>
      <c r="G276"/>
      <c r="H276"/>
      <c r="I276"/>
      <c r="J276"/>
      <c r="K276"/>
      <c r="L276"/>
      <c r="M276"/>
    </row>
    <row r="277" spans="1:13" s="7" customFormat="1">
      <c r="A277" s="4"/>
      <c r="B277" s="15"/>
      <c r="C277" s="37"/>
      <c r="D277" s="37"/>
      <c r="E277" s="5"/>
      <c r="G277"/>
      <c r="H277"/>
      <c r="I277"/>
      <c r="J277"/>
      <c r="K277"/>
      <c r="L277"/>
      <c r="M277"/>
    </row>
    <row r="292" spans="1:13" s="7" customFormat="1">
      <c r="A292" s="4"/>
      <c r="B292" s="15"/>
      <c r="C292" s="37"/>
      <c r="D292" s="37"/>
      <c r="E292" s="5"/>
      <c r="G292"/>
      <c r="H292"/>
      <c r="I292"/>
      <c r="J292"/>
      <c r="K292"/>
      <c r="L292"/>
      <c r="M292"/>
    </row>
    <row r="293" spans="1:13" s="7" customFormat="1">
      <c r="A293" s="4"/>
      <c r="B293" s="15"/>
      <c r="C293"/>
      <c r="D293"/>
      <c r="E293" s="5"/>
      <c r="G293"/>
      <c r="H293"/>
      <c r="I293"/>
      <c r="J293"/>
      <c r="K293"/>
      <c r="L293"/>
      <c r="M293"/>
    </row>
    <row r="294" spans="1:13" s="7" customFormat="1">
      <c r="A294" s="4"/>
      <c r="B294" s="15"/>
      <c r="C294"/>
      <c r="D294"/>
      <c r="E294" s="5"/>
      <c r="G294"/>
      <c r="H294"/>
      <c r="I294"/>
      <c r="J294"/>
      <c r="K294"/>
      <c r="L294"/>
      <c r="M294"/>
    </row>
    <row r="295" spans="1:13" s="7" customFormat="1">
      <c r="A295" s="4"/>
      <c r="B295" s="15"/>
      <c r="C295"/>
      <c r="D295"/>
      <c r="E295" s="5"/>
      <c r="G295"/>
      <c r="H295"/>
      <c r="I295"/>
      <c r="J295"/>
      <c r="K295"/>
      <c r="L295"/>
      <c r="M295"/>
    </row>
    <row r="297" spans="1:13" s="7" customFormat="1">
      <c r="A297" s="4"/>
      <c r="B297" s="15"/>
      <c r="C297"/>
      <c r="D297"/>
      <c r="E297" s="5"/>
      <c r="G297"/>
      <c r="H297"/>
      <c r="I297"/>
      <c r="J297"/>
      <c r="K297"/>
      <c r="L297"/>
      <c r="M297"/>
    </row>
    <row r="298" spans="1:13" s="7" customFormat="1">
      <c r="A298" s="4"/>
      <c r="B298" s="15"/>
      <c r="C298"/>
      <c r="D298"/>
      <c r="E298" s="5"/>
      <c r="G298"/>
      <c r="H298"/>
      <c r="I298"/>
      <c r="J298"/>
      <c r="K298"/>
      <c r="L298"/>
      <c r="M298"/>
    </row>
    <row r="299" spans="1:13" s="7" customFormat="1">
      <c r="A299" s="4"/>
      <c r="B299" s="15"/>
      <c r="C299"/>
      <c r="D299"/>
      <c r="E299" s="5"/>
      <c r="G299"/>
      <c r="H299"/>
      <c r="I299"/>
      <c r="J299"/>
      <c r="K299"/>
      <c r="L299"/>
      <c r="M299"/>
    </row>
    <row r="300" spans="1:13" s="7" customFormat="1">
      <c r="A300" s="4"/>
      <c r="B300" s="15"/>
      <c r="C300"/>
      <c r="D300"/>
      <c r="E300" s="5"/>
      <c r="G300"/>
      <c r="H300"/>
      <c r="I300"/>
      <c r="J300"/>
      <c r="K300"/>
      <c r="L300"/>
      <c r="M300"/>
    </row>
    <row r="303" spans="1:13" s="7" customFormat="1">
      <c r="A303" s="4"/>
      <c r="B303" s="15"/>
      <c r="C303"/>
      <c r="D303"/>
      <c r="E303" s="5"/>
      <c r="G303"/>
      <c r="H303"/>
      <c r="I303"/>
      <c r="J303"/>
      <c r="K303"/>
      <c r="L303"/>
      <c r="M303"/>
    </row>
    <row r="304" spans="1:13" s="7" customFormat="1">
      <c r="A304" s="4"/>
      <c r="B304" s="15"/>
      <c r="C304"/>
      <c r="D304"/>
      <c r="E304" s="5"/>
      <c r="G304"/>
      <c r="H304"/>
      <c r="I304"/>
      <c r="J304"/>
      <c r="K304"/>
      <c r="L304"/>
      <c r="M304"/>
    </row>
    <row r="305" spans="1:13" s="7" customFormat="1">
      <c r="A305" s="4"/>
      <c r="B305" s="15"/>
      <c r="C305"/>
      <c r="D305"/>
      <c r="E305" s="5"/>
      <c r="G305"/>
      <c r="H305"/>
      <c r="I305"/>
      <c r="J305"/>
      <c r="K305"/>
      <c r="L305"/>
      <c r="M305"/>
    </row>
    <row r="306" spans="1:13" s="7" customFormat="1">
      <c r="A306" s="4"/>
      <c r="B306" s="15"/>
      <c r="C306" s="37"/>
      <c r="D306" s="37"/>
      <c r="E306" s="5"/>
      <c r="G306"/>
      <c r="H306"/>
      <c r="I306"/>
      <c r="J306"/>
      <c r="K306"/>
      <c r="L306"/>
      <c r="M306"/>
    </row>
    <row r="307" spans="1:13" s="7" customFormat="1">
      <c r="A307" s="4"/>
      <c r="B307" s="15"/>
      <c r="C307" s="37"/>
      <c r="D307" s="37"/>
      <c r="E307" s="5"/>
      <c r="G307"/>
      <c r="H307"/>
      <c r="I307"/>
      <c r="J307"/>
      <c r="K307"/>
      <c r="L307"/>
      <c r="M307"/>
    </row>
    <row r="309" spans="1:13" s="7" customFormat="1">
      <c r="A309" s="4"/>
      <c r="B309" s="15"/>
      <c r="C309"/>
      <c r="D309"/>
      <c r="E309" s="5"/>
      <c r="G309"/>
      <c r="H309"/>
      <c r="I309"/>
      <c r="J309"/>
      <c r="K309"/>
      <c r="L309"/>
      <c r="M309"/>
    </row>
    <row r="311" spans="1:13" s="7" customFormat="1">
      <c r="A311" s="4"/>
      <c r="B311" s="36"/>
      <c r="C311" s="37"/>
      <c r="D311" s="37"/>
      <c r="E311" s="5"/>
      <c r="G311"/>
      <c r="H311"/>
      <c r="I311"/>
      <c r="J311"/>
      <c r="K311"/>
      <c r="L311"/>
      <c r="M311"/>
    </row>
    <row r="312" spans="1:13" s="7" customFormat="1">
      <c r="A312" s="4"/>
      <c r="B312" s="36"/>
      <c r="C312" s="37"/>
      <c r="D312" s="37"/>
      <c r="E312" s="5"/>
      <c r="G312"/>
      <c r="H312"/>
      <c r="I312"/>
      <c r="J312"/>
      <c r="K312"/>
      <c r="L312"/>
      <c r="M312"/>
    </row>
    <row r="317" spans="1:13" s="7" customFormat="1">
      <c r="A317" s="4"/>
      <c r="B317" s="36"/>
      <c r="C317" s="37"/>
      <c r="D317" s="37"/>
      <c r="E317" s="5"/>
      <c r="G317"/>
      <c r="H317"/>
      <c r="I317"/>
      <c r="J317"/>
      <c r="K317"/>
      <c r="L317"/>
      <c r="M317"/>
    </row>
    <row r="318" spans="1:13" s="7" customFormat="1">
      <c r="A318" s="4"/>
      <c r="B318" s="15"/>
      <c r="C318"/>
      <c r="D318"/>
      <c r="E318" s="5"/>
      <c r="G318"/>
      <c r="H318"/>
      <c r="I318"/>
      <c r="J318"/>
      <c r="K318"/>
      <c r="L318"/>
      <c r="M318"/>
    </row>
    <row r="319" spans="1:13" s="7" customFormat="1">
      <c r="A319" s="4"/>
      <c r="B319" s="15"/>
      <c r="C319"/>
      <c r="D319"/>
      <c r="E319" s="5"/>
      <c r="G319"/>
      <c r="H319"/>
      <c r="I319"/>
      <c r="J319"/>
      <c r="K319"/>
      <c r="L319"/>
      <c r="M319"/>
    </row>
    <row r="320" spans="1:13" s="7" customFormat="1">
      <c r="A320" s="4"/>
      <c r="B320" s="15"/>
      <c r="C320"/>
      <c r="D320"/>
      <c r="E320" s="5"/>
      <c r="G320"/>
      <c r="H320"/>
      <c r="I320"/>
      <c r="J320"/>
      <c r="K320"/>
      <c r="L320"/>
      <c r="M320"/>
    </row>
    <row r="321" spans="1:13" s="7" customFormat="1">
      <c r="A321" s="4"/>
      <c r="B321" s="15"/>
      <c r="C321"/>
      <c r="D321"/>
      <c r="E321" s="5"/>
      <c r="G321"/>
      <c r="H321"/>
      <c r="I321"/>
      <c r="J321"/>
      <c r="K321"/>
      <c r="L321"/>
      <c r="M321"/>
    </row>
    <row r="322" spans="1:13" s="7" customFormat="1">
      <c r="A322" s="4"/>
      <c r="B322" s="15"/>
      <c r="C322"/>
      <c r="D322"/>
      <c r="E322" s="5"/>
      <c r="G322"/>
      <c r="H322"/>
      <c r="I322"/>
      <c r="J322"/>
      <c r="K322"/>
      <c r="L322"/>
      <c r="M322"/>
    </row>
    <row r="323" spans="1:13" s="7" customFormat="1">
      <c r="A323" s="4"/>
      <c r="B323" s="15"/>
      <c r="C323" s="37"/>
      <c r="D323" s="37"/>
      <c r="E323" s="5"/>
      <c r="G323"/>
      <c r="H323"/>
      <c r="I323"/>
      <c r="J323"/>
      <c r="K323"/>
      <c r="L323"/>
      <c r="M323"/>
    </row>
    <row r="324" spans="1:13" s="7" customFormat="1">
      <c r="A324" s="4"/>
      <c r="B324" s="15"/>
      <c r="C324" s="37"/>
      <c r="D324" s="37"/>
      <c r="E324" s="5"/>
      <c r="G324"/>
      <c r="H324"/>
      <c r="I324"/>
      <c r="J324"/>
      <c r="K324"/>
      <c r="L324"/>
      <c r="M324"/>
    </row>
    <row r="325" spans="1:13" s="7" customFormat="1">
      <c r="A325" s="4"/>
      <c r="B325" s="15"/>
      <c r="C325" s="37"/>
      <c r="D325" s="37"/>
      <c r="E325" s="5"/>
      <c r="G325"/>
      <c r="H325"/>
      <c r="I325"/>
      <c r="J325"/>
      <c r="K325"/>
      <c r="L325"/>
      <c r="M325"/>
    </row>
    <row r="328" spans="1:13" s="7" customFormat="1">
      <c r="A328" s="4"/>
      <c r="B328" s="15"/>
      <c r="C328"/>
      <c r="D328"/>
      <c r="E328" s="5"/>
      <c r="G328"/>
      <c r="H328"/>
      <c r="I328"/>
      <c r="J328"/>
      <c r="K328"/>
      <c r="L328"/>
      <c r="M328"/>
    </row>
    <row r="329" spans="1:13" s="7" customFormat="1">
      <c r="A329" s="4"/>
      <c r="B329" s="15"/>
      <c r="C329"/>
      <c r="D329"/>
      <c r="E329" s="5"/>
      <c r="G329"/>
      <c r="H329"/>
      <c r="I329"/>
      <c r="J329"/>
      <c r="K329"/>
      <c r="L329"/>
      <c r="M329"/>
    </row>
    <row r="330" spans="1:13" s="7" customFormat="1">
      <c r="A330" s="4"/>
      <c r="B330" s="15"/>
      <c r="C330" s="37"/>
      <c r="D330" s="37"/>
      <c r="E330" s="5"/>
      <c r="G330"/>
      <c r="H330"/>
      <c r="I330"/>
      <c r="J330"/>
      <c r="K330"/>
      <c r="L330"/>
      <c r="M330"/>
    </row>
    <row r="331" spans="1:13" s="7" customFormat="1">
      <c r="A331" s="4"/>
      <c r="B331" s="15"/>
      <c r="C331" s="37"/>
      <c r="D331" s="37"/>
      <c r="E331" s="5"/>
      <c r="G331"/>
      <c r="H331"/>
      <c r="I331"/>
      <c r="J331"/>
      <c r="K331"/>
      <c r="L331"/>
      <c r="M331"/>
    </row>
    <row r="332" spans="1:13" s="7" customFormat="1">
      <c r="A332" s="4"/>
      <c r="B332" s="15"/>
      <c r="C332"/>
      <c r="D332"/>
      <c r="E332" s="5"/>
      <c r="G332"/>
      <c r="H332"/>
      <c r="I332"/>
      <c r="J332"/>
      <c r="K332"/>
      <c r="L332"/>
      <c r="M332"/>
    </row>
    <row r="335" spans="1:13" s="7" customFormat="1">
      <c r="A335" s="4"/>
      <c r="B335" s="15"/>
      <c r="C335"/>
      <c r="D335"/>
      <c r="E335" s="5"/>
      <c r="G335"/>
      <c r="H335"/>
      <c r="I335"/>
      <c r="J335"/>
      <c r="K335"/>
      <c r="L335"/>
      <c r="M335"/>
    </row>
    <row r="336" spans="1:13" s="7" customFormat="1">
      <c r="A336" s="4"/>
      <c r="B336" s="15"/>
      <c r="C336"/>
      <c r="D336"/>
      <c r="E336" s="5"/>
      <c r="G336"/>
      <c r="H336"/>
      <c r="I336"/>
      <c r="J336"/>
      <c r="K336"/>
      <c r="L336"/>
      <c r="M336"/>
    </row>
    <row r="340" spans="1:13" s="7" customFormat="1">
      <c r="A340" s="4"/>
      <c r="B340" s="15"/>
      <c r="C340"/>
      <c r="D340"/>
      <c r="E340" s="5"/>
      <c r="G340"/>
      <c r="H340"/>
      <c r="I340"/>
      <c r="J340"/>
      <c r="K340"/>
      <c r="L340"/>
      <c r="M340"/>
    </row>
    <row r="343" spans="1:13" s="7" customFormat="1">
      <c r="A343" s="4"/>
      <c r="B343" s="15"/>
      <c r="C343" s="37"/>
      <c r="D343" s="37"/>
      <c r="E343" s="5"/>
      <c r="G343"/>
      <c r="H343"/>
      <c r="I343"/>
      <c r="J343"/>
      <c r="K343"/>
      <c r="L343"/>
      <c r="M343"/>
    </row>
    <row r="345" spans="1:13" s="7" customFormat="1">
      <c r="A345" s="4"/>
      <c r="B345" s="15"/>
      <c r="C345"/>
      <c r="D345"/>
      <c r="E345" s="5"/>
      <c r="G345"/>
      <c r="H345"/>
      <c r="I345"/>
      <c r="J345"/>
      <c r="K345"/>
      <c r="L345"/>
      <c r="M345"/>
    </row>
    <row r="346" spans="1:13" s="7" customFormat="1">
      <c r="A346" s="4"/>
      <c r="B346" s="36"/>
      <c r="C346" s="37"/>
      <c r="D346" s="37"/>
      <c r="E346" s="5"/>
      <c r="G346"/>
      <c r="H346"/>
      <c r="I346"/>
      <c r="J346"/>
      <c r="K346"/>
      <c r="L346"/>
      <c r="M346"/>
    </row>
    <row r="347" spans="1:13" s="7" customFormat="1">
      <c r="A347" s="4"/>
      <c r="B347" s="36"/>
      <c r="C347" s="37"/>
      <c r="D347" s="37"/>
      <c r="E347" s="5"/>
      <c r="G347"/>
      <c r="H347"/>
      <c r="I347"/>
      <c r="J347"/>
      <c r="K347"/>
      <c r="L347"/>
      <c r="M347"/>
    </row>
    <row r="348" spans="1:13" s="7" customFormat="1">
      <c r="A348" s="4"/>
      <c r="B348" s="36"/>
      <c r="C348" s="37"/>
      <c r="D348" s="37"/>
      <c r="E348" s="5"/>
      <c r="G348"/>
      <c r="H348"/>
      <c r="I348"/>
      <c r="J348"/>
      <c r="K348"/>
      <c r="L348"/>
      <c r="M348"/>
    </row>
    <row r="349" spans="1:13" s="7" customFormat="1">
      <c r="A349" s="4"/>
      <c r="B349" s="15"/>
      <c r="C349"/>
      <c r="D349"/>
      <c r="E349" s="5"/>
      <c r="G349"/>
      <c r="H349"/>
      <c r="I349"/>
      <c r="J349"/>
      <c r="K349"/>
      <c r="L349"/>
      <c r="M349"/>
    </row>
    <row r="350" spans="1:13" s="7" customFormat="1">
      <c r="A350" s="4"/>
      <c r="B350" s="15"/>
      <c r="C350"/>
      <c r="D350"/>
      <c r="E350" s="5"/>
      <c r="G350"/>
      <c r="H350"/>
      <c r="I350"/>
      <c r="J350"/>
      <c r="K350"/>
      <c r="L350"/>
      <c r="M350"/>
    </row>
    <row r="351" spans="1:13" s="7" customFormat="1">
      <c r="A351" s="4"/>
      <c r="B351" s="15"/>
      <c r="C351"/>
      <c r="D351"/>
      <c r="E351" s="5"/>
      <c r="G351"/>
      <c r="H351"/>
      <c r="I351"/>
      <c r="J351"/>
      <c r="K351"/>
      <c r="L351"/>
      <c r="M351"/>
    </row>
    <row r="352" spans="1:13" s="7" customFormat="1">
      <c r="A352" s="4"/>
      <c r="B352" s="15"/>
      <c r="C352"/>
      <c r="D352"/>
      <c r="E352" s="5"/>
      <c r="G352"/>
      <c r="H352"/>
      <c r="I352"/>
      <c r="J352"/>
      <c r="K352"/>
      <c r="L352"/>
      <c r="M352"/>
    </row>
    <row r="357" spans="1:13" s="7" customFormat="1">
      <c r="A357" s="4"/>
      <c r="B357" s="15"/>
      <c r="C357"/>
      <c r="D357"/>
      <c r="E357" s="5"/>
      <c r="G357"/>
      <c r="H357"/>
      <c r="I357"/>
      <c r="J357"/>
      <c r="K357"/>
      <c r="L357"/>
      <c r="M357"/>
    </row>
    <row r="358" spans="1:13" s="7" customFormat="1">
      <c r="A358" s="4"/>
      <c r="B358" s="15"/>
      <c r="C358"/>
      <c r="D358"/>
      <c r="E358" s="5"/>
      <c r="G358"/>
      <c r="H358"/>
      <c r="I358"/>
      <c r="J358"/>
      <c r="K358"/>
      <c r="L358"/>
      <c r="M358"/>
    </row>
    <row r="361" spans="1:13" s="7" customFormat="1">
      <c r="A361" s="4"/>
      <c r="B361" s="15"/>
      <c r="C361"/>
      <c r="D361"/>
      <c r="E361" s="5"/>
      <c r="G361"/>
      <c r="H361"/>
      <c r="I361"/>
      <c r="J361"/>
      <c r="K361"/>
      <c r="L361"/>
      <c r="M361"/>
    </row>
    <row r="362" spans="1:13" s="7" customFormat="1">
      <c r="A362" s="4"/>
      <c r="B362" s="15"/>
      <c r="C362"/>
      <c r="D362"/>
      <c r="E362" s="5"/>
      <c r="G362"/>
      <c r="H362"/>
      <c r="I362"/>
      <c r="J362"/>
      <c r="K362"/>
      <c r="L362"/>
      <c r="M362"/>
    </row>
    <row r="364" spans="1:13" s="7" customFormat="1">
      <c r="A364" s="4"/>
      <c r="B364" s="15"/>
      <c r="C364"/>
      <c r="D364"/>
      <c r="E364" s="5"/>
      <c r="G364"/>
      <c r="H364"/>
      <c r="I364"/>
      <c r="J364"/>
      <c r="K364"/>
      <c r="L364"/>
      <c r="M364"/>
    </row>
    <row r="366" spans="1:13" s="7" customFormat="1">
      <c r="A366" s="4"/>
      <c r="B366" s="15"/>
      <c r="C366"/>
      <c r="D366"/>
      <c r="E366" s="5"/>
      <c r="G366"/>
      <c r="H366"/>
      <c r="I366"/>
      <c r="J366"/>
      <c r="K366"/>
      <c r="L366"/>
      <c r="M366"/>
    </row>
    <row r="367" spans="1:13" s="7" customFormat="1">
      <c r="A367" s="4"/>
      <c r="B367" s="15"/>
      <c r="C367"/>
      <c r="D367"/>
      <c r="E367" s="5"/>
      <c r="G367"/>
      <c r="H367"/>
      <c r="I367"/>
      <c r="J367"/>
      <c r="K367"/>
      <c r="L367"/>
      <c r="M367"/>
    </row>
    <row r="368" spans="1:13" s="7" customFormat="1">
      <c r="A368" s="4"/>
      <c r="B368" s="15"/>
      <c r="C368"/>
      <c r="D368"/>
      <c r="E368" s="5"/>
      <c r="G368"/>
      <c r="H368"/>
      <c r="I368"/>
      <c r="J368"/>
      <c r="K368"/>
      <c r="L368"/>
      <c r="M368"/>
    </row>
    <row r="369" spans="1:13" s="7" customFormat="1">
      <c r="A369" s="4"/>
      <c r="B369" s="15"/>
      <c r="C369"/>
      <c r="D369"/>
      <c r="E369" s="5"/>
      <c r="G369"/>
      <c r="H369"/>
      <c r="I369"/>
      <c r="J369"/>
      <c r="K369"/>
      <c r="L369"/>
      <c r="M369"/>
    </row>
    <row r="370" spans="1:13" s="7" customFormat="1">
      <c r="A370" s="4"/>
      <c r="B370" s="15"/>
      <c r="C370"/>
      <c r="D370"/>
      <c r="E370" s="5"/>
      <c r="G370"/>
      <c r="H370"/>
      <c r="I370"/>
      <c r="J370"/>
      <c r="K370"/>
      <c r="L370"/>
      <c r="M370"/>
    </row>
    <row r="377" spans="1:13" s="7" customFormat="1">
      <c r="A377" s="4"/>
      <c r="B377" s="15"/>
      <c r="C377"/>
      <c r="D377"/>
      <c r="E377" s="5"/>
      <c r="G377"/>
      <c r="H377"/>
      <c r="I377"/>
      <c r="J377"/>
      <c r="K377"/>
      <c r="L377"/>
      <c r="M377"/>
    </row>
    <row r="379" spans="1:13" s="7" customFormat="1">
      <c r="A379" s="4"/>
      <c r="B379" s="15"/>
      <c r="C379"/>
      <c r="D379"/>
      <c r="E379" s="5"/>
      <c r="G379"/>
      <c r="H379"/>
      <c r="I379"/>
      <c r="J379"/>
      <c r="K379"/>
      <c r="L379"/>
      <c r="M379"/>
    </row>
    <row r="380" spans="1:13" s="7" customFormat="1">
      <c r="A380" s="4"/>
      <c r="B380" s="15"/>
      <c r="C380"/>
      <c r="D380"/>
      <c r="E380" s="5"/>
      <c r="G380"/>
      <c r="H380"/>
      <c r="I380"/>
      <c r="J380"/>
      <c r="K380"/>
      <c r="L380"/>
      <c r="M380"/>
    </row>
    <row r="381" spans="1:13" s="7" customFormat="1">
      <c r="A381" s="4"/>
      <c r="B381" s="15"/>
      <c r="C381"/>
      <c r="D381"/>
      <c r="E381" s="5"/>
      <c r="G381"/>
      <c r="H381"/>
      <c r="I381"/>
      <c r="J381"/>
      <c r="K381"/>
      <c r="L381"/>
      <c r="M381"/>
    </row>
    <row r="382" spans="1:13" s="7" customFormat="1">
      <c r="A382" s="4"/>
      <c r="B382" s="15"/>
      <c r="C382"/>
      <c r="D382"/>
      <c r="E382" s="5"/>
      <c r="G382"/>
      <c r="H382"/>
      <c r="I382"/>
      <c r="J382"/>
      <c r="K382"/>
      <c r="L382"/>
      <c r="M382"/>
    </row>
    <row r="384" spans="1:13" s="7" customFormat="1">
      <c r="A384" s="4"/>
      <c r="B384" s="36"/>
      <c r="C384" s="37"/>
      <c r="D384" s="37"/>
      <c r="E384" s="5"/>
      <c r="G384"/>
      <c r="H384"/>
      <c r="I384"/>
      <c r="J384"/>
      <c r="K384"/>
      <c r="L384"/>
      <c r="M384"/>
    </row>
    <row r="385" spans="1:13" s="7" customFormat="1">
      <c r="A385" s="4"/>
      <c r="B385" s="36"/>
      <c r="C385" s="37"/>
      <c r="D385" s="37"/>
      <c r="E385" s="5"/>
      <c r="G385"/>
      <c r="H385"/>
      <c r="I385"/>
      <c r="J385"/>
      <c r="K385"/>
      <c r="L385"/>
      <c r="M385"/>
    </row>
    <row r="388" spans="1:13" s="7" customFormat="1">
      <c r="A388" s="4"/>
      <c r="B388" s="36"/>
      <c r="C388" s="37"/>
      <c r="D388" s="37"/>
      <c r="E388" s="5"/>
      <c r="G388"/>
      <c r="H388"/>
      <c r="I388"/>
      <c r="J388"/>
      <c r="K388"/>
      <c r="L388"/>
      <c r="M388"/>
    </row>
    <row r="389" spans="1:13" s="7" customFormat="1">
      <c r="A389" s="4"/>
      <c r="B389" s="15"/>
      <c r="C389"/>
      <c r="D389"/>
      <c r="E389" s="5"/>
      <c r="G389"/>
      <c r="H389"/>
      <c r="I389"/>
      <c r="J389"/>
      <c r="K389"/>
      <c r="L389"/>
      <c r="M389"/>
    </row>
    <row r="390" spans="1:13" s="7" customFormat="1">
      <c r="A390" s="4"/>
      <c r="B390" s="15"/>
      <c r="C390"/>
      <c r="D390"/>
      <c r="E390" s="5"/>
      <c r="G390"/>
      <c r="H390"/>
      <c r="I390"/>
      <c r="J390"/>
      <c r="K390"/>
      <c r="L390"/>
      <c r="M390"/>
    </row>
    <row r="391" spans="1:13" s="7" customFormat="1">
      <c r="A391" s="4"/>
      <c r="B391" s="15"/>
      <c r="C391" s="37"/>
      <c r="D391" s="37"/>
      <c r="E391" s="5"/>
      <c r="G391"/>
      <c r="H391"/>
      <c r="I391"/>
      <c r="J391"/>
      <c r="K391"/>
      <c r="L391"/>
      <c r="M391"/>
    </row>
    <row r="408" spans="1:13" s="5" customFormat="1">
      <c r="A408" s="4"/>
      <c r="B408" s="15"/>
      <c r="C408" s="37"/>
      <c r="D408" s="37"/>
      <c r="F408" s="7"/>
      <c r="G408"/>
      <c r="H408"/>
      <c r="I408"/>
      <c r="J408"/>
      <c r="K408"/>
      <c r="L408"/>
      <c r="M408"/>
    </row>
    <row r="409" spans="1:13" s="5" customFormat="1">
      <c r="A409" s="4"/>
      <c r="B409" s="15"/>
      <c r="C409" s="37"/>
      <c r="D409" s="37"/>
      <c r="F409" s="7"/>
      <c r="G409"/>
      <c r="H409"/>
      <c r="I409"/>
      <c r="J409"/>
      <c r="K409"/>
      <c r="L409"/>
      <c r="M409"/>
    </row>
    <row r="424" spans="1:13" s="5" customFormat="1">
      <c r="A424" s="4"/>
      <c r="B424" s="36"/>
      <c r="C424" s="37"/>
      <c r="D424" s="37"/>
      <c r="F424" s="7"/>
      <c r="G424"/>
      <c r="H424"/>
      <c r="I424"/>
      <c r="J424"/>
      <c r="K424"/>
      <c r="L424"/>
      <c r="M424"/>
    </row>
    <row r="426" spans="1:13" s="5" customFormat="1">
      <c r="A426" s="4"/>
      <c r="B426" s="15"/>
      <c r="C426" s="37"/>
      <c r="D426" s="37"/>
      <c r="F426" s="7"/>
      <c r="G426"/>
      <c r="H426"/>
      <c r="I426"/>
      <c r="J426"/>
      <c r="K426"/>
      <c r="L426"/>
      <c r="M426"/>
    </row>
    <row r="440" spans="1:13" s="5" customFormat="1">
      <c r="A440" s="4"/>
      <c r="B440" s="15"/>
      <c r="C440" s="37"/>
      <c r="D440" s="37"/>
      <c r="F440" s="7"/>
      <c r="G440"/>
      <c r="H440"/>
      <c r="I440"/>
      <c r="J440"/>
      <c r="K440"/>
      <c r="L440"/>
      <c r="M440"/>
    </row>
    <row r="444" spans="1:13" s="5" customFormat="1">
      <c r="A444" s="4"/>
      <c r="B444" s="15"/>
      <c r="C444" s="37"/>
      <c r="D444" s="37"/>
      <c r="F444" s="7"/>
      <c r="G444"/>
      <c r="H444"/>
      <c r="I444"/>
      <c r="J444"/>
      <c r="K444"/>
      <c r="L444"/>
      <c r="M444"/>
    </row>
    <row r="452" spans="1:13" s="5" customFormat="1">
      <c r="A452" s="4"/>
      <c r="B452" s="36"/>
      <c r="C452" s="37"/>
      <c r="D452" s="37"/>
      <c r="F452" s="7"/>
      <c r="G452"/>
      <c r="H452"/>
      <c r="I452"/>
      <c r="J452"/>
      <c r="K452"/>
      <c r="L452"/>
      <c r="M452"/>
    </row>
    <row r="455" spans="1:13" s="5" customFormat="1">
      <c r="A455" s="4"/>
      <c r="B455" s="36"/>
      <c r="C455" s="37"/>
      <c r="D455" s="37"/>
      <c r="F455" s="7"/>
      <c r="G455"/>
      <c r="H455"/>
      <c r="I455"/>
      <c r="J455"/>
      <c r="K455"/>
      <c r="L455"/>
      <c r="M455"/>
    </row>
    <row r="476" spans="2:4">
      <c r="B476" s="41"/>
      <c r="C476" s="42"/>
      <c r="D476" s="42"/>
    </row>
    <row r="482" spans="2:8">
      <c r="G482" s="40" t="s">
        <v>40</v>
      </c>
      <c r="H482" s="5">
        <f>SUM(E3:E483)</f>
        <v>4200</v>
      </c>
    </row>
    <row r="483" spans="2:8" ht="15" thickBot="1">
      <c r="B483" s="33"/>
      <c r="C483" s="34"/>
      <c r="D483" s="34"/>
      <c r="E483" s="35"/>
      <c r="G483" s="40" t="s">
        <v>41</v>
      </c>
      <c r="H483" s="5" t="e">
        <f>SUM(#REF!)</f>
        <v>#REF!</v>
      </c>
    </row>
    <row r="484" spans="2:8">
      <c r="G484" s="47">
        <v>44798.600000000006</v>
      </c>
      <c r="H484" s="46" t="e">
        <f>G484-#REF!</f>
        <v>#REF!</v>
      </c>
    </row>
    <row r="487" spans="2:8">
      <c r="B487" s="36"/>
      <c r="C487" s="37"/>
      <c r="D487" s="37"/>
    </row>
    <row r="489" spans="2:8">
      <c r="G489" s="46" t="e">
        <f>#REF!-920.62</f>
        <v>#REF!</v>
      </c>
    </row>
    <row r="490" spans="2:8">
      <c r="G490" s="46"/>
    </row>
    <row r="491" spans="2:8">
      <c r="G491" s="46"/>
    </row>
    <row r="492" spans="2:8">
      <c r="G492" s="46"/>
    </row>
    <row r="511" spans="2:4">
      <c r="B511" s="41"/>
      <c r="C511" s="42"/>
      <c r="D511" s="42"/>
    </row>
    <row r="513" spans="2:7">
      <c r="E513" s="7"/>
    </row>
    <row r="514" spans="2:7">
      <c r="E514" s="7"/>
    </row>
    <row r="517" spans="2:7">
      <c r="G517" s="46" t="e">
        <f>#REF!-920.62</f>
        <v>#REF!</v>
      </c>
    </row>
    <row r="521" spans="2:7">
      <c r="B521" s="36"/>
      <c r="C521" s="37"/>
      <c r="D521" s="37"/>
    </row>
    <row r="525" spans="2:7">
      <c r="F525"/>
    </row>
    <row r="533" spans="2:7">
      <c r="B533" s="41"/>
      <c r="C533" s="42"/>
      <c r="D533" s="42"/>
    </row>
    <row r="536" spans="2:7">
      <c r="G536" s="46" t="e">
        <f>#REF!-920.62</f>
        <v>#REF!</v>
      </c>
    </row>
    <row r="542" spans="2:7">
      <c r="C542" s="37"/>
      <c r="D542" s="37"/>
    </row>
    <row r="543" spans="2:7">
      <c r="B543" s="36"/>
      <c r="C543" s="37"/>
      <c r="D543" s="37"/>
    </row>
    <row r="552" spans="3:6">
      <c r="C552" s="42"/>
      <c r="D552" s="42"/>
    </row>
    <row r="555" spans="3:6">
      <c r="F555"/>
    </row>
    <row r="556" spans="3:6">
      <c r="F556"/>
    </row>
    <row r="557" spans="3:6">
      <c r="F557"/>
    </row>
    <row r="559" spans="3:6">
      <c r="C559" s="37"/>
      <c r="D559" s="37"/>
    </row>
    <row r="561" spans="2:7">
      <c r="B561" s="41"/>
      <c r="C561" s="42"/>
      <c r="D561" s="42"/>
    </row>
    <row r="565" spans="2:7">
      <c r="G565" s="46" t="e">
        <f>#REF!-920.62</f>
        <v>#REF!</v>
      </c>
    </row>
    <row r="567" spans="2:7">
      <c r="C567" s="37"/>
      <c r="D567" s="37"/>
      <c r="G567" s="46"/>
    </row>
    <row r="569" spans="2:7">
      <c r="B569" s="36"/>
      <c r="C569" s="37"/>
      <c r="D569" s="37"/>
    </row>
    <row r="575" spans="2:7">
      <c r="F575"/>
    </row>
    <row r="576" spans="2:7">
      <c r="C576" s="37"/>
      <c r="D576" s="37"/>
    </row>
    <row r="590" spans="2:4">
      <c r="B590" s="41"/>
      <c r="C590" s="42"/>
      <c r="D590" s="42"/>
    </row>
    <row r="593" spans="2:7">
      <c r="G593" s="46" t="e">
        <f>#REF!-920.62</f>
        <v>#REF!</v>
      </c>
    </row>
    <row r="597" spans="2:7">
      <c r="C597" s="37"/>
      <c r="D597" s="37"/>
    </row>
    <row r="598" spans="2:7">
      <c r="B598" s="36"/>
      <c r="C598" s="37"/>
      <c r="D598" s="37"/>
    </row>
    <row r="603" spans="2:7">
      <c r="C603" s="37"/>
      <c r="D603" s="37"/>
    </row>
    <row r="605" spans="2:7">
      <c r="F605"/>
    </row>
    <row r="609" spans="2:7">
      <c r="G609" s="5"/>
    </row>
    <row r="614" spans="2:7">
      <c r="B614" s="41"/>
      <c r="C614" s="42"/>
      <c r="D614" s="42"/>
    </row>
    <row r="616" spans="2:7">
      <c r="F616"/>
    </row>
    <row r="617" spans="2:7">
      <c r="F617"/>
    </row>
    <row r="619" spans="2:7">
      <c r="B619" s="36"/>
      <c r="C619" s="37"/>
      <c r="D619" s="37"/>
    </row>
    <row r="620" spans="2:7">
      <c r="F620"/>
    </row>
    <row r="621" spans="2:7">
      <c r="F621"/>
    </row>
    <row r="625" spans="2:6">
      <c r="F625"/>
    </row>
    <row r="626" spans="2:6">
      <c r="F626"/>
    </row>
    <row r="627" spans="2:6">
      <c r="B627" s="41"/>
      <c r="C627" s="42"/>
      <c r="D627" s="42"/>
      <c r="F627"/>
    </row>
    <row r="630" spans="2:6">
      <c r="F630"/>
    </row>
    <row r="631" spans="2:6">
      <c r="F631"/>
    </row>
    <row r="632" spans="2:6">
      <c r="F632"/>
    </row>
    <row r="633" spans="2:6">
      <c r="F633"/>
    </row>
    <row r="634" spans="2:6">
      <c r="F634"/>
    </row>
    <row r="635" spans="2:6">
      <c r="F635"/>
    </row>
    <row r="637" spans="2:6">
      <c r="B637" s="36"/>
      <c r="C637" s="37"/>
      <c r="D637" s="37"/>
    </row>
    <row r="638" spans="2:6">
      <c r="F638"/>
    </row>
    <row r="639" spans="2:6">
      <c r="F639"/>
    </row>
    <row r="640" spans="2:6">
      <c r="F640"/>
    </row>
    <row r="641" spans="6:6">
      <c r="F641"/>
    </row>
    <row r="642" spans="6:6">
      <c r="F642"/>
    </row>
    <row r="643" spans="6:6">
      <c r="F643"/>
    </row>
    <row r="646" spans="6:6">
      <c r="F646"/>
    </row>
    <row r="647" spans="6:6">
      <c r="F647"/>
    </row>
    <row r="648" spans="6:6">
      <c r="F648"/>
    </row>
    <row r="650" spans="6:6">
      <c r="F650"/>
    </row>
    <row r="651" spans="6:6">
      <c r="F651"/>
    </row>
    <row r="652" spans="6:6">
      <c r="F652"/>
    </row>
    <row r="660" spans="2:4">
      <c r="B660" s="36"/>
      <c r="C660" s="37"/>
      <c r="D660" s="37"/>
    </row>
    <row r="683" spans="1:13" s="5" customFormat="1">
      <c r="A683" s="4"/>
      <c r="B683" s="36"/>
      <c r="C683" s="37"/>
      <c r="D683" s="37"/>
      <c r="F683" s="7"/>
      <c r="G683"/>
      <c r="H683"/>
      <c r="I683"/>
      <c r="J683"/>
      <c r="K683"/>
      <c r="L683"/>
      <c r="M683"/>
    </row>
    <row r="707" spans="1:13" s="5" customFormat="1">
      <c r="A707" s="4"/>
      <c r="B707" s="15"/>
      <c r="C707" s="37"/>
      <c r="D707" s="37"/>
      <c r="F707" s="7"/>
      <c r="G707"/>
      <c r="H707"/>
      <c r="I707"/>
      <c r="J707"/>
      <c r="K707"/>
      <c r="L707"/>
      <c r="M707"/>
    </row>
    <row r="721" spans="1:13" s="5" customFormat="1">
      <c r="A721" s="4"/>
      <c r="B721" s="41"/>
      <c r="C721" s="42"/>
      <c r="D721" s="42"/>
      <c r="F721" s="7"/>
      <c r="G721"/>
      <c r="H721"/>
      <c r="I721"/>
      <c r="J721"/>
      <c r="K721"/>
      <c r="L721"/>
      <c r="M721"/>
    </row>
    <row r="722" spans="1:13" s="5" customFormat="1">
      <c r="A722" s="4"/>
      <c r="B722" s="41"/>
      <c r="C722" s="42"/>
      <c r="D722" s="42"/>
      <c r="F722" s="7"/>
      <c r="G722"/>
      <c r="H722"/>
      <c r="I722"/>
      <c r="J722"/>
      <c r="K722"/>
      <c r="L722"/>
      <c r="M722"/>
    </row>
    <row r="723" spans="1:13" s="5" customFormat="1">
      <c r="A723" s="4"/>
      <c r="B723" s="41"/>
      <c r="C723" s="42"/>
      <c r="D723" s="42"/>
      <c r="F723" s="7"/>
      <c r="G723"/>
      <c r="H723"/>
      <c r="I723"/>
      <c r="J723"/>
      <c r="K723"/>
      <c r="L723"/>
      <c r="M723"/>
    </row>
    <row r="726" spans="1:13" s="5" customFormat="1">
      <c r="A726" s="4"/>
      <c r="B726" s="15"/>
      <c r="C726" s="37"/>
      <c r="D726" s="37"/>
      <c r="F726" s="7"/>
      <c r="G726"/>
      <c r="H726"/>
      <c r="I726"/>
      <c r="J726"/>
      <c r="K726"/>
      <c r="L726"/>
      <c r="M726"/>
    </row>
    <row r="730" spans="1:13" s="5" customFormat="1">
      <c r="A730" s="4"/>
      <c r="B730" s="36"/>
      <c r="C730" s="37"/>
      <c r="D730" s="37"/>
      <c r="F730" s="7"/>
      <c r="G730"/>
      <c r="H730"/>
      <c r="I730"/>
      <c r="J730"/>
      <c r="K730"/>
      <c r="L730"/>
      <c r="M730"/>
    </row>
    <row r="743" spans="1:13" s="5" customFormat="1">
      <c r="A743" s="4"/>
      <c r="B743" s="15"/>
      <c r="C743" s="37"/>
      <c r="D743" s="37"/>
      <c r="F743" s="7"/>
      <c r="G743"/>
      <c r="H743"/>
      <c r="I743"/>
      <c r="J743"/>
      <c r="K743"/>
      <c r="L743"/>
      <c r="M743"/>
    </row>
    <row r="748" spans="1:13" s="5" customFormat="1">
      <c r="A748" s="4"/>
      <c r="B748" s="15"/>
      <c r="C748" s="37"/>
      <c r="D748" s="37"/>
      <c r="F748" s="7"/>
      <c r="G748"/>
      <c r="H748"/>
      <c r="I748"/>
      <c r="J748"/>
      <c r="K748"/>
      <c r="L748"/>
      <c r="M748"/>
    </row>
    <row r="749" spans="1:13" s="5" customFormat="1">
      <c r="A749" s="4"/>
      <c r="B749" s="41"/>
      <c r="C749" s="42"/>
      <c r="D749" s="42"/>
      <c r="F749" s="7"/>
      <c r="G749"/>
      <c r="H749"/>
      <c r="I749"/>
      <c r="J749"/>
      <c r="K749"/>
      <c r="L749"/>
      <c r="M749"/>
    </row>
    <row r="757" spans="1:13" s="5" customFormat="1">
      <c r="A757" s="4"/>
      <c r="B757" s="36"/>
      <c r="C757" s="37"/>
      <c r="D757" s="37"/>
      <c r="F757" s="7"/>
      <c r="G757"/>
      <c r="H757"/>
      <c r="I757"/>
      <c r="J757"/>
      <c r="K757"/>
      <c r="L757"/>
      <c r="M757"/>
    </row>
    <row r="771" spans="1:13" s="7" customFormat="1">
      <c r="A771" s="4"/>
      <c r="B771" s="36"/>
      <c r="C771" s="37"/>
      <c r="D771" s="37"/>
      <c r="E771" s="5"/>
      <c r="G771"/>
      <c r="H771"/>
      <c r="I771"/>
      <c r="J771"/>
      <c r="K771"/>
      <c r="L771"/>
      <c r="M771"/>
    </row>
    <row r="775" spans="1:13" s="7" customFormat="1">
      <c r="A775" s="4"/>
      <c r="B775" s="15"/>
      <c r="C775"/>
      <c r="D775"/>
      <c r="E775" s="5"/>
      <c r="G775"/>
      <c r="H775"/>
      <c r="I775"/>
      <c r="J775"/>
      <c r="K775"/>
      <c r="L775"/>
      <c r="M775"/>
    </row>
    <row r="777" spans="1:13" s="7" customFormat="1">
      <c r="A777" s="4"/>
      <c r="B777" s="15"/>
      <c r="C777"/>
      <c r="D777"/>
      <c r="E777" s="5"/>
      <c r="G777"/>
      <c r="H777"/>
      <c r="I777"/>
      <c r="J777"/>
      <c r="K777"/>
      <c r="L777"/>
      <c r="M777"/>
    </row>
    <row r="786" spans="1:13">
      <c r="G786" s="46" t="e">
        <f>16520-#REF!-#REF!-5928.14</f>
        <v>#REF!</v>
      </c>
    </row>
    <row r="787" spans="1:13" ht="15" thickBot="1">
      <c r="A787" s="49"/>
      <c r="B787" s="48"/>
      <c r="C787" s="50"/>
      <c r="D787" s="50"/>
      <c r="E787" s="51"/>
      <c r="G787" s="46" t="e">
        <f>#REF!-G786</f>
        <v>#REF!</v>
      </c>
    </row>
    <row r="790" spans="1:13">
      <c r="B790" s="36"/>
      <c r="C790" s="37"/>
      <c r="D790" s="37"/>
    </row>
    <row r="793" spans="1:13">
      <c r="B793" s="36"/>
      <c r="C793" s="37"/>
      <c r="D793" s="37"/>
    </row>
    <row r="794" spans="1:13">
      <c r="B794" s="36"/>
      <c r="C794" s="37"/>
      <c r="D794" s="37"/>
    </row>
    <row r="795" spans="1:13">
      <c r="B795" s="36"/>
      <c r="C795" s="37"/>
      <c r="D795" s="37"/>
    </row>
    <row r="796" spans="1:13" s="5" customFormat="1">
      <c r="A796" s="4"/>
      <c r="B796" s="36"/>
      <c r="C796" s="37"/>
      <c r="D796" s="37"/>
      <c r="F796" s="7"/>
      <c r="G796"/>
      <c r="H796"/>
      <c r="I796"/>
      <c r="J796"/>
      <c r="K796"/>
      <c r="L796"/>
      <c r="M796"/>
    </row>
    <row r="800" spans="1:13" s="5" customFormat="1">
      <c r="A800" s="4"/>
      <c r="B800" s="36"/>
      <c r="C800" s="37"/>
      <c r="D800" s="37"/>
      <c r="F800" s="7"/>
      <c r="G800"/>
      <c r="H800"/>
      <c r="I800"/>
      <c r="J800"/>
      <c r="K800"/>
      <c r="L800"/>
      <c r="M800"/>
    </row>
    <row r="801" spans="1:13" s="5" customFormat="1">
      <c r="A801" s="4"/>
      <c r="B801" s="36"/>
      <c r="C801" s="37"/>
      <c r="D801" s="37"/>
      <c r="F801" s="7"/>
      <c r="G801"/>
      <c r="H801"/>
      <c r="I801"/>
      <c r="J801"/>
      <c r="K801"/>
      <c r="L801"/>
      <c r="M801"/>
    </row>
    <row r="802" spans="1:13" s="5" customFormat="1">
      <c r="A802" s="4"/>
      <c r="B802" s="36"/>
      <c r="C802" s="37"/>
      <c r="D802" s="37"/>
      <c r="F802" s="7"/>
      <c r="G802"/>
      <c r="H802"/>
      <c r="I802"/>
      <c r="J802"/>
      <c r="K802"/>
      <c r="L802"/>
      <c r="M802"/>
    </row>
    <row r="805" spans="1:13" s="5" customFormat="1">
      <c r="A805" s="4"/>
      <c r="B805" s="15"/>
      <c r="C805" s="37"/>
      <c r="D805" s="37"/>
      <c r="F805" s="7"/>
      <c r="G805"/>
      <c r="H805"/>
      <c r="I805"/>
      <c r="J805"/>
      <c r="K805"/>
      <c r="L805"/>
      <c r="M805"/>
    </row>
    <row r="810" spans="1:13" s="5" customFormat="1">
      <c r="A810" s="4"/>
      <c r="B810" s="41"/>
      <c r="C810" s="42"/>
      <c r="D810" s="42"/>
      <c r="F810" s="7"/>
      <c r="G810"/>
      <c r="H810"/>
      <c r="I810"/>
      <c r="J810"/>
      <c r="K810"/>
      <c r="L810"/>
      <c r="M810"/>
    </row>
    <row r="811" spans="1:13" s="5" customFormat="1">
      <c r="A811" s="4"/>
      <c r="B811" s="41"/>
      <c r="C811" s="52"/>
      <c r="D811" s="52"/>
      <c r="F811" s="7"/>
      <c r="G811"/>
      <c r="H811"/>
      <c r="I811"/>
      <c r="J811"/>
      <c r="K811"/>
      <c r="L811"/>
      <c r="M811"/>
    </row>
    <row r="813" spans="1:13" s="5" customFormat="1">
      <c r="A813" s="4"/>
      <c r="B813" s="41"/>
      <c r="C813" s="52"/>
      <c r="D813" s="52"/>
      <c r="F813" s="7"/>
      <c r="G813"/>
      <c r="H813"/>
      <c r="I813"/>
      <c r="J813"/>
      <c r="K813"/>
      <c r="L813"/>
      <c r="M813"/>
    </row>
    <row r="814" spans="1:13" s="5" customFormat="1">
      <c r="A814" s="4"/>
      <c r="B814" s="36"/>
      <c r="C814" s="37"/>
      <c r="D814" s="37"/>
      <c r="F814" s="7"/>
      <c r="G814"/>
      <c r="H814"/>
      <c r="I814"/>
      <c r="J814"/>
      <c r="K814"/>
      <c r="L814"/>
      <c r="M814"/>
    </row>
    <row r="816" spans="1:13" s="5" customFormat="1">
      <c r="A816" s="4"/>
      <c r="B816" s="36"/>
      <c r="C816" s="37"/>
      <c r="D816" s="37"/>
      <c r="F816" s="7"/>
      <c r="G816"/>
      <c r="H816"/>
      <c r="I816"/>
      <c r="J816"/>
      <c r="K816"/>
      <c r="L816"/>
      <c r="M816"/>
    </row>
    <row r="817" spans="1:13" s="5" customFormat="1">
      <c r="A817" s="4"/>
      <c r="B817" s="36"/>
      <c r="C817" s="37"/>
      <c r="D817" s="37"/>
      <c r="F817" s="7"/>
      <c r="G817"/>
      <c r="H817"/>
      <c r="I817"/>
      <c r="J817"/>
      <c r="K817"/>
      <c r="L817"/>
      <c r="M817"/>
    </row>
    <row r="819" spans="1:13" s="5" customFormat="1">
      <c r="A819" s="4"/>
      <c r="B819" s="36"/>
      <c r="C819" s="37"/>
      <c r="D819" s="37"/>
      <c r="F819" s="7"/>
      <c r="G819"/>
      <c r="H819"/>
      <c r="I819"/>
      <c r="J819"/>
      <c r="K819"/>
      <c r="L819"/>
      <c r="M819"/>
    </row>
    <row r="821" spans="1:13" s="5" customFormat="1">
      <c r="A821" s="4"/>
      <c r="B821" s="15"/>
      <c r="C821" s="37"/>
      <c r="D821" s="37"/>
      <c r="F821" s="7"/>
      <c r="G821"/>
      <c r="H821"/>
      <c r="I821"/>
      <c r="J821"/>
      <c r="K821"/>
      <c r="L821"/>
      <c r="M821"/>
    </row>
    <row r="822" spans="1:13" s="5" customFormat="1">
      <c r="A822" s="4"/>
      <c r="B822" s="15"/>
      <c r="C822" s="37"/>
      <c r="D822" s="37"/>
      <c r="F822" s="7"/>
      <c r="G822"/>
      <c r="H822"/>
      <c r="I822"/>
      <c r="J822"/>
      <c r="K822"/>
      <c r="L822"/>
      <c r="M822"/>
    </row>
    <row r="823" spans="1:13" s="5" customFormat="1">
      <c r="A823" s="4"/>
      <c r="B823" s="15"/>
      <c r="C823" s="37"/>
      <c r="D823" s="37"/>
      <c r="F823" s="7"/>
      <c r="G823"/>
      <c r="H823"/>
      <c r="I823"/>
      <c r="J823"/>
      <c r="K823"/>
      <c r="L823"/>
      <c r="M823"/>
    </row>
    <row r="829" spans="1:13" s="5" customFormat="1">
      <c r="A829" s="4"/>
      <c r="B829" s="15"/>
      <c r="C829"/>
      <c r="D829"/>
      <c r="F829" s="7"/>
      <c r="G829"/>
      <c r="H829"/>
      <c r="I829"/>
      <c r="J829"/>
      <c r="K829"/>
      <c r="L829"/>
      <c r="M829"/>
    </row>
    <row r="830" spans="1:13" s="5" customFormat="1">
      <c r="A830" s="4"/>
      <c r="B830" s="15"/>
      <c r="C830"/>
      <c r="D830"/>
      <c r="F830" s="7"/>
      <c r="G830"/>
      <c r="H830"/>
      <c r="I830"/>
      <c r="J830"/>
      <c r="K830"/>
      <c r="L830"/>
      <c r="M830"/>
    </row>
    <row r="831" spans="1:13" s="5" customFormat="1">
      <c r="A831" s="4"/>
      <c r="B831" s="15"/>
      <c r="C831"/>
      <c r="D831"/>
      <c r="F831" s="7"/>
      <c r="G831"/>
      <c r="H831"/>
      <c r="I831"/>
      <c r="J831"/>
      <c r="K831"/>
      <c r="L831"/>
      <c r="M831"/>
    </row>
    <row r="832" spans="1:13" s="5" customFormat="1">
      <c r="A832" s="4"/>
      <c r="B832" s="15"/>
      <c r="C832"/>
      <c r="D832"/>
      <c r="F832" s="7"/>
      <c r="G832"/>
      <c r="H832"/>
      <c r="I832"/>
      <c r="J832"/>
      <c r="K832"/>
      <c r="L832"/>
      <c r="M832"/>
    </row>
    <row r="833" spans="1:13" s="5" customFormat="1">
      <c r="A833" s="4"/>
      <c r="B833" s="15"/>
      <c r="C833"/>
      <c r="D833"/>
      <c r="F833" s="7"/>
      <c r="G833"/>
      <c r="H833"/>
      <c r="I833"/>
      <c r="J833"/>
      <c r="K833"/>
      <c r="L833"/>
      <c r="M833"/>
    </row>
    <row r="836" spans="1:13" s="5" customFormat="1">
      <c r="A836" s="53"/>
      <c r="B836" s="15"/>
      <c r="C836"/>
      <c r="D836"/>
      <c r="F836" s="7"/>
      <c r="G836"/>
      <c r="H836"/>
      <c r="I836"/>
      <c r="J836"/>
      <c r="K836"/>
      <c r="L836"/>
      <c r="M836"/>
    </row>
    <row r="837" spans="1:13" s="5" customFormat="1">
      <c r="A837" s="53"/>
      <c r="B837" s="15"/>
      <c r="C837"/>
      <c r="D837"/>
      <c r="F837" s="7"/>
      <c r="G837"/>
      <c r="H837"/>
      <c r="I837"/>
      <c r="J837"/>
      <c r="K837"/>
      <c r="L837"/>
      <c r="M837"/>
    </row>
    <row r="838" spans="1:13" s="5" customFormat="1">
      <c r="A838" s="53"/>
      <c r="B838" s="15"/>
      <c r="C838"/>
      <c r="D838"/>
      <c r="F838" s="7"/>
      <c r="G838"/>
      <c r="H838"/>
      <c r="I838"/>
      <c r="J838"/>
      <c r="K838"/>
      <c r="L838"/>
      <c r="M838"/>
    </row>
    <row r="839" spans="1:13" s="5" customFormat="1">
      <c r="A839" s="53"/>
      <c r="B839" s="15"/>
      <c r="C839"/>
      <c r="D839"/>
      <c r="F839" s="7"/>
      <c r="G839"/>
      <c r="H839"/>
      <c r="I839"/>
      <c r="J839"/>
      <c r="K839"/>
      <c r="L839"/>
      <c r="M839"/>
    </row>
    <row r="840" spans="1:13" s="5" customFormat="1">
      <c r="A840" s="53"/>
      <c r="B840" s="15"/>
      <c r="C840"/>
      <c r="D840"/>
      <c r="F840" s="7"/>
      <c r="G840"/>
      <c r="H840"/>
      <c r="I840"/>
      <c r="J840"/>
      <c r="K840"/>
      <c r="L840"/>
      <c r="M840"/>
    </row>
    <row r="841" spans="1:13" s="5" customFormat="1">
      <c r="A841" s="53"/>
      <c r="B841" s="36"/>
      <c r="C841" s="37"/>
      <c r="D841" s="37"/>
      <c r="F841" s="7"/>
      <c r="G841"/>
      <c r="H841"/>
      <c r="I841"/>
      <c r="J841"/>
      <c r="K841"/>
      <c r="L841"/>
      <c r="M841"/>
    </row>
    <row r="842" spans="1:13" s="5" customFormat="1">
      <c r="A842" s="53"/>
      <c r="B842" s="36"/>
      <c r="C842" s="37"/>
      <c r="D842" s="37"/>
      <c r="F842" s="7"/>
      <c r="G842"/>
      <c r="H842"/>
      <c r="I842"/>
      <c r="J842"/>
      <c r="K842"/>
      <c r="L842"/>
      <c r="M842"/>
    </row>
    <row r="843" spans="1:13" s="5" customFormat="1">
      <c r="A843" s="53"/>
      <c r="B843" s="15"/>
      <c r="C843"/>
      <c r="D843"/>
      <c r="F843" s="7"/>
      <c r="G843"/>
      <c r="H843"/>
      <c r="I843"/>
      <c r="J843"/>
      <c r="K843"/>
      <c r="L843"/>
      <c r="M843"/>
    </row>
    <row r="844" spans="1:13" s="5" customFormat="1">
      <c r="A844" s="53"/>
      <c r="B844" s="36"/>
      <c r="C844" s="37"/>
      <c r="D844" s="37"/>
      <c r="F844" s="7"/>
      <c r="G844"/>
      <c r="H844"/>
      <c r="I844"/>
      <c r="J844"/>
      <c r="K844"/>
      <c r="L844"/>
      <c r="M844"/>
    </row>
    <row r="845" spans="1:13" s="5" customFormat="1">
      <c r="A845" s="53"/>
      <c r="B845" s="36"/>
      <c r="C845" s="37"/>
      <c r="D845" s="37"/>
      <c r="F845" s="7"/>
      <c r="G845"/>
      <c r="H845"/>
      <c r="I845"/>
      <c r="J845"/>
      <c r="K845"/>
      <c r="L845"/>
      <c r="M845"/>
    </row>
    <row r="847" spans="1:13" s="5" customFormat="1">
      <c r="A847" s="53"/>
      <c r="B847" s="36"/>
      <c r="C847" s="37"/>
      <c r="D847" s="37"/>
      <c r="F847" s="7"/>
      <c r="G847"/>
      <c r="H847"/>
      <c r="I847"/>
      <c r="J847"/>
      <c r="K847"/>
      <c r="L847"/>
      <c r="M847"/>
    </row>
    <row r="848" spans="1:13" s="5" customFormat="1">
      <c r="A848" s="53"/>
      <c r="B848" s="15"/>
      <c r="C848"/>
      <c r="D848"/>
      <c r="F848" s="7"/>
      <c r="G848"/>
      <c r="H848"/>
      <c r="I848"/>
      <c r="J848"/>
      <c r="K848"/>
      <c r="L848"/>
      <c r="M848"/>
    </row>
    <row r="849" spans="1:13" s="5" customFormat="1">
      <c r="A849" s="53"/>
      <c r="B849" s="15"/>
      <c r="C849" s="37"/>
      <c r="D849" s="37"/>
      <c r="F849" s="7"/>
      <c r="G849"/>
      <c r="H849"/>
      <c r="I849"/>
      <c r="J849"/>
      <c r="K849"/>
      <c r="L849"/>
      <c r="M849"/>
    </row>
    <row r="850" spans="1:13" s="5" customFormat="1">
      <c r="A850" s="53"/>
      <c r="B850" s="15"/>
      <c r="C850"/>
      <c r="D850"/>
      <c r="F850" s="7"/>
      <c r="G850"/>
      <c r="H850"/>
      <c r="I850"/>
      <c r="J850"/>
      <c r="K850"/>
      <c r="L850"/>
      <c r="M850"/>
    </row>
    <row r="851" spans="1:13" s="5" customFormat="1">
      <c r="A851" s="53"/>
      <c r="B851" s="15"/>
      <c r="C851" s="37"/>
      <c r="D851" s="37"/>
      <c r="F851" s="7"/>
      <c r="G851"/>
      <c r="H851"/>
      <c r="I851"/>
      <c r="J851"/>
      <c r="K851"/>
      <c r="L851"/>
      <c r="M851"/>
    </row>
    <row r="852" spans="1:13" s="5" customFormat="1">
      <c r="A852" s="53"/>
      <c r="B852" s="15"/>
      <c r="C852" s="37"/>
      <c r="D852" s="37"/>
      <c r="F852" s="7"/>
      <c r="G852"/>
      <c r="H852"/>
      <c r="I852"/>
      <c r="J852"/>
      <c r="K852"/>
      <c r="L852"/>
      <c r="M852"/>
    </row>
    <row r="853" spans="1:13" s="5" customFormat="1">
      <c r="A853" s="53"/>
      <c r="B853" s="15"/>
      <c r="C853" s="37"/>
      <c r="D853" s="37"/>
      <c r="F853" s="7"/>
      <c r="G853"/>
      <c r="H853"/>
      <c r="I853"/>
      <c r="J853"/>
      <c r="K853"/>
      <c r="L853"/>
      <c r="M853"/>
    </row>
    <row r="854" spans="1:13" s="5" customFormat="1">
      <c r="A854" s="53"/>
      <c r="B854" s="15"/>
      <c r="C854" s="37"/>
      <c r="D854" s="37"/>
      <c r="F854" s="7"/>
      <c r="G854"/>
      <c r="H854"/>
      <c r="I854"/>
      <c r="J854"/>
      <c r="K854"/>
      <c r="L854"/>
      <c r="M854"/>
    </row>
    <row r="855" spans="1:13" s="5" customFormat="1">
      <c r="A855" s="53"/>
      <c r="B855" s="15"/>
      <c r="C855"/>
      <c r="D855"/>
      <c r="F855" s="7"/>
      <c r="G855"/>
      <c r="H855"/>
      <c r="I855"/>
      <c r="J855"/>
      <c r="K855"/>
      <c r="L855"/>
      <c r="M855"/>
    </row>
    <row r="856" spans="1:13" s="5" customFormat="1">
      <c r="A856" s="53"/>
      <c r="B856" s="15"/>
      <c r="C856"/>
      <c r="D856"/>
      <c r="F856" s="7"/>
      <c r="G856"/>
      <c r="H856"/>
      <c r="I856"/>
      <c r="J856"/>
      <c r="K856"/>
      <c r="L856"/>
      <c r="M856"/>
    </row>
    <row r="857" spans="1:13" s="5" customFormat="1">
      <c r="A857" s="53"/>
      <c r="B857" s="15"/>
      <c r="C857" s="37"/>
      <c r="D857" s="37"/>
      <c r="F857" s="7"/>
      <c r="G857"/>
      <c r="H857"/>
      <c r="I857"/>
      <c r="J857"/>
      <c r="K857"/>
      <c r="L857"/>
      <c r="M857"/>
    </row>
    <row r="858" spans="1:13" s="5" customFormat="1">
      <c r="A858" s="53"/>
      <c r="B858" s="15"/>
      <c r="C858" s="37"/>
      <c r="D858" s="37"/>
      <c r="F858" s="7"/>
      <c r="G858"/>
      <c r="H858"/>
      <c r="I858"/>
      <c r="J858"/>
      <c r="K858"/>
      <c r="L858"/>
      <c r="M858"/>
    </row>
    <row r="859" spans="1:13" s="5" customFormat="1">
      <c r="A859" s="53"/>
      <c r="B859" s="15"/>
      <c r="C859" s="37"/>
      <c r="D859" s="37"/>
      <c r="F859" s="7"/>
      <c r="G859"/>
      <c r="H859"/>
      <c r="I859"/>
      <c r="J859"/>
      <c r="K859"/>
      <c r="L859"/>
      <c r="M859"/>
    </row>
    <row r="860" spans="1:13">
      <c r="A860" s="53"/>
    </row>
    <row r="861" spans="1:13">
      <c r="A861" s="53"/>
    </row>
    <row r="862" spans="1:13">
      <c r="A862" s="53"/>
      <c r="C862" s="37"/>
      <c r="D862" s="37"/>
    </row>
    <row r="863" spans="1:13">
      <c r="A863" s="53"/>
      <c r="C863" s="37"/>
      <c r="D863" s="37"/>
    </row>
    <row r="864" spans="1:13">
      <c r="A864" s="53"/>
      <c r="C864" s="37"/>
      <c r="D864" s="37"/>
    </row>
    <row r="865" spans="1:7">
      <c r="A865" s="53"/>
      <c r="C865" s="37"/>
      <c r="D865" s="37"/>
    </row>
    <row r="866" spans="1:7">
      <c r="A866" s="53"/>
      <c r="C866" s="37"/>
      <c r="D866" s="37"/>
    </row>
    <row r="867" spans="1:7">
      <c r="A867" s="53"/>
      <c r="C867" s="37"/>
      <c r="D867" s="37"/>
    </row>
    <row r="868" spans="1:7">
      <c r="A868" s="53"/>
      <c r="C868" s="37"/>
      <c r="D868" s="37"/>
    </row>
    <row r="869" spans="1:7">
      <c r="A869" s="53"/>
    </row>
    <row r="870" spans="1:7">
      <c r="A870" s="53"/>
    </row>
    <row r="871" spans="1:7">
      <c r="A871" s="53"/>
    </row>
    <row r="872" spans="1:7">
      <c r="A872" s="53"/>
      <c r="B872" s="36"/>
      <c r="C872" s="37"/>
      <c r="D872" s="37"/>
    </row>
    <row r="873" spans="1:7">
      <c r="A873" s="53"/>
      <c r="B873" s="36"/>
      <c r="C873" s="37"/>
      <c r="D873" s="37"/>
      <c r="G873" s="5"/>
    </row>
    <row r="874" spans="1:7">
      <c r="A874" s="53"/>
      <c r="G874" s="5"/>
    </row>
    <row r="875" spans="1:7">
      <c r="G875" s="5"/>
    </row>
    <row r="876" spans="1:7">
      <c r="A876" s="53"/>
      <c r="G876" s="5"/>
    </row>
    <row r="877" spans="1:7">
      <c r="B877" s="36"/>
      <c r="C877" s="37"/>
      <c r="D877" s="37"/>
      <c r="G877" s="5"/>
    </row>
    <row r="878" spans="1:7">
      <c r="G878" s="5"/>
    </row>
    <row r="879" spans="1:7">
      <c r="A879" s="53"/>
    </row>
    <row r="882" spans="1:13">
      <c r="A882" s="53"/>
    </row>
    <row r="883" spans="1:13">
      <c r="A883" s="53"/>
    </row>
    <row r="886" spans="1:13">
      <c r="A886" s="53"/>
    </row>
    <row r="887" spans="1:13">
      <c r="A887" s="53"/>
    </row>
    <row r="888" spans="1:13">
      <c r="A888" s="53"/>
    </row>
    <row r="889" spans="1:13">
      <c r="A889" s="53"/>
    </row>
    <row r="890" spans="1:13">
      <c r="A890" s="53"/>
    </row>
    <row r="891" spans="1:13">
      <c r="A891" s="53"/>
      <c r="B891" s="36"/>
      <c r="C891" s="37"/>
      <c r="D891" s="37"/>
    </row>
    <row r="892" spans="1:13" s="5" customFormat="1">
      <c r="A892" s="53"/>
      <c r="B892" s="36"/>
      <c r="C892" s="37"/>
      <c r="D892" s="37"/>
      <c r="F892" s="7"/>
      <c r="G892"/>
      <c r="H892"/>
      <c r="I892"/>
      <c r="J892"/>
      <c r="K892"/>
      <c r="L892"/>
      <c r="M892"/>
    </row>
    <row r="896" spans="1:13" s="5" customFormat="1">
      <c r="A896" s="53"/>
      <c r="B896" s="15"/>
      <c r="C896"/>
      <c r="D896"/>
      <c r="F896" s="7"/>
      <c r="G896"/>
      <c r="H896"/>
      <c r="I896"/>
      <c r="J896"/>
      <c r="K896"/>
      <c r="L896"/>
      <c r="M896"/>
    </row>
    <row r="897" spans="1:13" s="5" customFormat="1">
      <c r="A897" s="4"/>
      <c r="B897" s="36"/>
      <c r="C897" s="37"/>
      <c r="D897" s="37"/>
      <c r="F897" s="7"/>
      <c r="G897"/>
      <c r="H897"/>
      <c r="I897"/>
      <c r="J897"/>
      <c r="K897"/>
      <c r="L897"/>
      <c r="M897"/>
    </row>
    <row r="910" spans="1:13" s="5" customFormat="1">
      <c r="A910" s="4"/>
      <c r="B910" s="15"/>
      <c r="C910" s="37"/>
      <c r="D910" s="37"/>
      <c r="F910" s="7"/>
      <c r="G910"/>
      <c r="H910"/>
      <c r="I910"/>
      <c r="J910"/>
      <c r="K910"/>
      <c r="L910"/>
      <c r="M910"/>
    </row>
    <row r="913" spans="1:13" s="5" customFormat="1">
      <c r="A913" s="4"/>
      <c r="B913" s="15"/>
      <c r="C913" s="37"/>
      <c r="D913" s="37"/>
      <c r="F913" s="7"/>
      <c r="G913"/>
      <c r="H913"/>
      <c r="I913"/>
      <c r="J913"/>
      <c r="K913"/>
      <c r="L913"/>
      <c r="M913"/>
    </row>
    <row r="921" spans="1:13" s="5" customFormat="1">
      <c r="A921" s="53"/>
      <c r="B921" s="36"/>
      <c r="C921" s="37"/>
      <c r="D921" s="37"/>
      <c r="F921" s="7"/>
      <c r="G921"/>
      <c r="H921"/>
      <c r="I921"/>
      <c r="J921"/>
      <c r="K921"/>
      <c r="L921"/>
      <c r="M921"/>
    </row>
    <row r="922" spans="1:13" s="5" customFormat="1">
      <c r="A922" s="53"/>
      <c r="B922" s="36"/>
      <c r="C922" s="37"/>
      <c r="D922" s="37"/>
      <c r="F922" s="7"/>
      <c r="G922"/>
      <c r="H922"/>
      <c r="I922"/>
      <c r="J922"/>
      <c r="K922"/>
      <c r="L922"/>
      <c r="M922"/>
    </row>
    <row r="923" spans="1:13" s="5" customFormat="1">
      <c r="A923" s="53"/>
      <c r="B923" s="15"/>
      <c r="C923"/>
      <c r="D923"/>
      <c r="F923" s="7"/>
      <c r="G923"/>
      <c r="H923"/>
      <c r="I923"/>
      <c r="J923"/>
      <c r="K923"/>
      <c r="L923"/>
      <c r="M923"/>
    </row>
    <row r="929" spans="1:13" s="5" customFormat="1">
      <c r="A929" s="4"/>
      <c r="B929" s="15"/>
      <c r="C929" s="37"/>
      <c r="D929" s="37"/>
      <c r="F929" s="7"/>
      <c r="G929"/>
      <c r="H929"/>
      <c r="I929"/>
      <c r="J929"/>
      <c r="K929"/>
      <c r="L929"/>
      <c r="M929"/>
    </row>
    <row r="931" spans="1:13" s="5" customFormat="1">
      <c r="A931" s="4"/>
      <c r="B931" s="36"/>
      <c r="C931" s="37"/>
      <c r="D931" s="37"/>
      <c r="F931" s="7"/>
      <c r="G931"/>
      <c r="H931"/>
      <c r="I931"/>
      <c r="J931"/>
      <c r="K931"/>
      <c r="L931"/>
      <c r="M931"/>
    </row>
    <row r="936" spans="1:13" s="5" customFormat="1">
      <c r="A936" s="4"/>
      <c r="B936" s="15"/>
      <c r="C936" s="37"/>
      <c r="D936" s="37"/>
      <c r="F936" s="7"/>
      <c r="G936"/>
      <c r="H936"/>
      <c r="I936"/>
      <c r="J936"/>
      <c r="K936"/>
      <c r="L936"/>
      <c r="M936"/>
    </row>
    <row r="949" spans="1:13" s="8" customFormat="1">
      <c r="A949" s="4"/>
      <c r="B949" s="15"/>
      <c r="C949"/>
      <c r="D949"/>
      <c r="E949" s="5"/>
      <c r="F949" s="7"/>
      <c r="G949"/>
      <c r="H949"/>
      <c r="I949"/>
      <c r="J949"/>
      <c r="K949"/>
      <c r="L949"/>
      <c r="M949"/>
    </row>
    <row r="952" spans="1:13" s="8" customFormat="1">
      <c r="A952" s="4"/>
      <c r="B952" s="36"/>
      <c r="C952" s="37"/>
      <c r="D952" s="37"/>
      <c r="E952" s="5"/>
      <c r="F952" s="7"/>
      <c r="G952"/>
      <c r="H952"/>
      <c r="I952"/>
      <c r="J952"/>
      <c r="K952"/>
      <c r="L952"/>
      <c r="M952"/>
    </row>
    <row r="953" spans="1:13" s="8" customFormat="1">
      <c r="A953" s="4"/>
      <c r="B953" s="36"/>
      <c r="C953" s="37"/>
      <c r="D953" s="37"/>
      <c r="E953" s="5"/>
      <c r="F953" s="7"/>
      <c r="G953"/>
      <c r="H953"/>
      <c r="I953"/>
      <c r="J953"/>
      <c r="K953"/>
      <c r="L953"/>
      <c r="M953"/>
    </row>
    <row r="955" spans="1:13" s="8" customFormat="1">
      <c r="A955" s="4"/>
      <c r="B955" s="36"/>
      <c r="C955" s="37"/>
      <c r="D955" s="37"/>
      <c r="E955" s="5"/>
      <c r="F955" s="7"/>
      <c r="G955"/>
      <c r="H955"/>
      <c r="I955"/>
      <c r="J955"/>
      <c r="K955"/>
      <c r="L955"/>
      <c r="M955"/>
    </row>
    <row r="969" spans="1:13" s="5" customFormat="1">
      <c r="A969" s="4"/>
      <c r="B969" s="15"/>
      <c r="C969" s="37"/>
      <c r="D969" s="37"/>
      <c r="F969" s="7"/>
      <c r="G969"/>
      <c r="H969"/>
      <c r="I969"/>
      <c r="J969"/>
      <c r="K969"/>
      <c r="L969"/>
      <c r="M969"/>
    </row>
    <row r="974" spans="1:13" s="5" customFormat="1">
      <c r="A974" s="4"/>
      <c r="B974" s="36"/>
      <c r="C974" s="37"/>
      <c r="D974" s="37"/>
      <c r="F974" s="7"/>
      <c r="G974"/>
      <c r="H974"/>
      <c r="I974"/>
      <c r="J974"/>
      <c r="K974"/>
      <c r="L974"/>
      <c r="M974"/>
    </row>
    <row r="975" spans="1:13" s="5" customFormat="1">
      <c r="A975" s="4"/>
      <c r="B975" s="36"/>
      <c r="C975" s="37"/>
      <c r="D975" s="37"/>
      <c r="F975" s="7"/>
      <c r="G975"/>
      <c r="H975"/>
      <c r="I975"/>
      <c r="J975"/>
      <c r="K975"/>
      <c r="L975"/>
      <c r="M975"/>
    </row>
    <row r="978" spans="1:13" s="5" customFormat="1">
      <c r="A978" s="4"/>
      <c r="B978" s="36"/>
      <c r="C978" s="37"/>
      <c r="D978" s="37"/>
      <c r="F978" s="7"/>
      <c r="G978"/>
      <c r="H978"/>
      <c r="I978"/>
      <c r="J978"/>
      <c r="K978"/>
      <c r="L978"/>
      <c r="M978"/>
    </row>
    <row r="980" spans="1:13" s="5" customFormat="1">
      <c r="A980" s="4"/>
      <c r="B980" s="15"/>
      <c r="C980" s="37"/>
      <c r="D980" s="37"/>
      <c r="F980" s="7"/>
      <c r="G980"/>
      <c r="H980"/>
      <c r="I980"/>
      <c r="J980"/>
      <c r="K980"/>
      <c r="L980"/>
      <c r="M980"/>
    </row>
    <row r="994" spans="1:13" s="5" customFormat="1">
      <c r="A994" s="4"/>
      <c r="B994" s="36"/>
      <c r="C994" s="37"/>
      <c r="D994" s="37"/>
      <c r="F994" s="7"/>
      <c r="G994"/>
      <c r="H994"/>
      <c r="I994"/>
      <c r="J994"/>
      <c r="K994"/>
      <c r="L994"/>
      <c r="M994"/>
    </row>
    <row r="995" spans="1:13" s="5" customFormat="1">
      <c r="A995" s="4"/>
      <c r="B995" s="36"/>
      <c r="C995" s="37"/>
      <c r="D995" s="37"/>
      <c r="F995" s="7"/>
      <c r="G995"/>
      <c r="H995"/>
      <c r="I995"/>
      <c r="J995"/>
      <c r="K995"/>
      <c r="L995"/>
      <c r="M995"/>
    </row>
    <row r="1016" spans="1:13" s="5" customFormat="1">
      <c r="A1016" s="4"/>
      <c r="B1016" s="15"/>
      <c r="C1016" s="37"/>
      <c r="D1016" s="37"/>
      <c r="F1016" s="7"/>
      <c r="G1016"/>
      <c r="H1016"/>
      <c r="I1016"/>
      <c r="J1016"/>
      <c r="K1016"/>
      <c r="L1016"/>
      <c r="M1016"/>
    </row>
    <row r="1018" spans="1:13" s="5" customFormat="1">
      <c r="A1018" s="4"/>
      <c r="B1018" s="15"/>
      <c r="C1018" s="37"/>
      <c r="D1018" s="37"/>
      <c r="F1018" s="7"/>
      <c r="G1018"/>
      <c r="H1018"/>
      <c r="I1018"/>
      <c r="J1018"/>
      <c r="K1018"/>
      <c r="L1018"/>
      <c r="M1018"/>
    </row>
    <row r="1026" spans="1:13" s="5" customFormat="1">
      <c r="A1026" s="4"/>
      <c r="B1026" s="15"/>
      <c r="C1026" s="37"/>
      <c r="D1026" s="37"/>
      <c r="F1026" s="7"/>
      <c r="G1026"/>
      <c r="H1026"/>
      <c r="I1026"/>
      <c r="J1026"/>
      <c r="K1026"/>
      <c r="L1026"/>
      <c r="M1026"/>
    </row>
    <row r="1028" spans="1:13" s="5" customFormat="1">
      <c r="A1028" s="4"/>
      <c r="B1028" s="36"/>
      <c r="C1028" s="37"/>
      <c r="D1028" s="37"/>
      <c r="F1028" s="7"/>
      <c r="G1028"/>
      <c r="H1028"/>
      <c r="I1028"/>
      <c r="J1028"/>
      <c r="K1028"/>
      <c r="L1028"/>
      <c r="M1028"/>
    </row>
    <row r="1029" spans="1:13" s="5" customFormat="1">
      <c r="A1029" s="4"/>
      <c r="B1029" s="36"/>
      <c r="C1029" s="37"/>
      <c r="D1029" s="37"/>
      <c r="F1029" s="7"/>
      <c r="G1029"/>
      <c r="H1029"/>
      <c r="I1029"/>
      <c r="J1029"/>
      <c r="K1029"/>
      <c r="L1029"/>
      <c r="M1029"/>
    </row>
    <row r="1034" spans="1:13" s="5" customFormat="1">
      <c r="A1034" s="4"/>
      <c r="B1034" s="36"/>
      <c r="C1034" s="37"/>
      <c r="D1034" s="37"/>
      <c r="F1034" s="7"/>
      <c r="G1034"/>
      <c r="H1034"/>
      <c r="I1034"/>
      <c r="J1034"/>
      <c r="K1034"/>
      <c r="L1034"/>
      <c r="M1034"/>
    </row>
    <row r="1052" spans="1:13" s="5" customFormat="1">
      <c r="A1052" s="4"/>
      <c r="B1052" s="15"/>
      <c r="C1052" s="37"/>
      <c r="D1052" s="37"/>
      <c r="F1052" s="7"/>
      <c r="G1052"/>
      <c r="H1052"/>
      <c r="I1052"/>
      <c r="J1052"/>
      <c r="K1052"/>
      <c r="L1052"/>
      <c r="M1052"/>
    </row>
    <row r="1058" spans="1:13" s="5" customFormat="1">
      <c r="A1058" s="4"/>
      <c r="B1058" s="15"/>
      <c r="C1058" s="42"/>
      <c r="D1058" s="42"/>
      <c r="F1058" s="7"/>
      <c r="G1058"/>
      <c r="H1058"/>
      <c r="I1058"/>
      <c r="J1058"/>
      <c r="K1058"/>
      <c r="L1058"/>
      <c r="M1058"/>
    </row>
    <row r="1060" spans="1:13" s="5" customFormat="1">
      <c r="A1060" s="4"/>
      <c r="B1060" s="15"/>
      <c r="C1060" s="42"/>
      <c r="D1060" s="42"/>
      <c r="F1060" s="7"/>
      <c r="G1060"/>
      <c r="H1060"/>
      <c r="I1060"/>
      <c r="J1060"/>
      <c r="K1060"/>
      <c r="L1060"/>
      <c r="M1060"/>
    </row>
    <row r="1071" spans="1:13" s="5" customFormat="1">
      <c r="A1071" s="4"/>
      <c r="B1071" s="36"/>
      <c r="C1071" s="37"/>
      <c r="D1071" s="37"/>
      <c r="E1071" s="54"/>
      <c r="F1071" s="7"/>
      <c r="G1071"/>
      <c r="H1071"/>
      <c r="I1071"/>
      <c r="J1071"/>
      <c r="K1071"/>
      <c r="L1071"/>
      <c r="M1071"/>
    </row>
    <row r="1073" spans="1:13" s="5" customFormat="1">
      <c r="A1073" s="4"/>
      <c r="B1073" s="36"/>
      <c r="C1073" s="37"/>
      <c r="D1073" s="37"/>
      <c r="F1073" s="7"/>
      <c r="G1073"/>
      <c r="H1073"/>
      <c r="I1073"/>
      <c r="J1073"/>
      <c r="K1073"/>
      <c r="L1073"/>
      <c r="M1073"/>
    </row>
    <row r="1074" spans="1:13" s="5" customFormat="1">
      <c r="A1074" s="4"/>
      <c r="B1074" s="36"/>
      <c r="C1074" s="37"/>
      <c r="D1074" s="37"/>
      <c r="F1074" s="7"/>
      <c r="G1074"/>
      <c r="H1074"/>
      <c r="I1074"/>
      <c r="J1074"/>
      <c r="K1074"/>
      <c r="L1074"/>
      <c r="M1074"/>
    </row>
    <row r="1079" spans="1:13" s="5" customFormat="1">
      <c r="A1079" s="4"/>
      <c r="B1079" s="15"/>
      <c r="C1079" s="37"/>
      <c r="D1079" s="37"/>
      <c r="F1079" s="7"/>
      <c r="G1079"/>
      <c r="H1079"/>
      <c r="I1079"/>
      <c r="J1079"/>
      <c r="K1079"/>
      <c r="L1079"/>
      <c r="M1079"/>
    </row>
    <row r="1083" spans="1:13" s="5" customFormat="1">
      <c r="A1083" s="4"/>
      <c r="B1083" s="36"/>
      <c r="C1083" s="37"/>
      <c r="D1083" s="37"/>
      <c r="F1083" s="7"/>
      <c r="G1083"/>
      <c r="H1083"/>
      <c r="I1083"/>
      <c r="J1083"/>
      <c r="K1083"/>
      <c r="L1083"/>
      <c r="M1083"/>
    </row>
    <row r="1086" spans="1:13" s="5" customFormat="1">
      <c r="A1086" s="4"/>
      <c r="B1086" s="15"/>
      <c r="C1086" s="42"/>
      <c r="D1086" s="42"/>
      <c r="F1086" s="7"/>
      <c r="G1086"/>
      <c r="H1086"/>
      <c r="I1086"/>
      <c r="J1086"/>
      <c r="K1086"/>
      <c r="L1086"/>
      <c r="M1086"/>
    </row>
    <row r="1087" spans="1:13" s="5" customFormat="1">
      <c r="A1087" s="4"/>
      <c r="B1087" s="36"/>
      <c r="C1087" s="37"/>
      <c r="D1087" s="37"/>
      <c r="E1087" s="54"/>
      <c r="F1087" s="7"/>
      <c r="G1087"/>
      <c r="H1087"/>
      <c r="I1087"/>
      <c r="J1087"/>
      <c r="K1087"/>
      <c r="L1087"/>
      <c r="M1087"/>
    </row>
    <row r="1092" spans="1:13" s="5" customFormat="1">
      <c r="A1092" s="4"/>
      <c r="B1092" s="15"/>
      <c r="C1092" s="42"/>
      <c r="D1092" s="42"/>
      <c r="F1092" s="7"/>
      <c r="G1092"/>
      <c r="H1092"/>
      <c r="I1092"/>
      <c r="J1092"/>
      <c r="K1092"/>
      <c r="L1092"/>
      <c r="M1092"/>
    </row>
    <row r="1093" spans="1:13" s="5" customFormat="1">
      <c r="A1093" s="4"/>
      <c r="B1093" s="36"/>
      <c r="C1093" s="37"/>
      <c r="D1093" s="37"/>
      <c r="E1093" s="54"/>
      <c r="F1093" s="7"/>
      <c r="G1093"/>
      <c r="H1093"/>
      <c r="I1093"/>
      <c r="J1093"/>
      <c r="K1093"/>
      <c r="L1093"/>
      <c r="M1093"/>
    </row>
    <row r="1097" spans="1:13" s="5" customFormat="1">
      <c r="A1097" s="4"/>
      <c r="B1097" s="15"/>
      <c r="C1097" s="42"/>
      <c r="D1097" s="42"/>
      <c r="F1097" s="7"/>
      <c r="G1097"/>
      <c r="H1097"/>
      <c r="I1097"/>
      <c r="J1097"/>
      <c r="K1097"/>
      <c r="L1097"/>
      <c r="M1097"/>
    </row>
    <row r="1099" spans="1:13" s="5" customFormat="1">
      <c r="A1099" s="4"/>
      <c r="B1099" s="36"/>
      <c r="C1099" s="37"/>
      <c r="D1099" s="37"/>
      <c r="F1099" s="7"/>
      <c r="G1099"/>
      <c r="H1099"/>
      <c r="I1099"/>
      <c r="J1099"/>
      <c r="K1099"/>
      <c r="L1099"/>
      <c r="M1099"/>
    </row>
    <row r="1100" spans="1:13" s="5" customFormat="1">
      <c r="A1100" s="4"/>
      <c r="B1100" s="36"/>
      <c r="C1100" s="37"/>
      <c r="D1100" s="37"/>
      <c r="F1100" s="7"/>
      <c r="G1100"/>
      <c r="H1100"/>
      <c r="I1100"/>
      <c r="J1100"/>
      <c r="K1100"/>
      <c r="L1100"/>
      <c r="M1100"/>
    </row>
    <row r="1106" spans="1:13" s="5" customFormat="1">
      <c r="A1106" s="4"/>
      <c r="B1106" s="36"/>
      <c r="C1106" s="37"/>
      <c r="D1106" s="37"/>
      <c r="F1106" s="7"/>
      <c r="G1106"/>
      <c r="H1106"/>
      <c r="I1106"/>
      <c r="J1106"/>
      <c r="K1106"/>
      <c r="L1106"/>
      <c r="M1106"/>
    </row>
    <row r="1110" spans="1:13" s="5" customFormat="1">
      <c r="A1110" s="4"/>
      <c r="B1110" s="15"/>
      <c r="C1110" s="37"/>
      <c r="D1110" s="37"/>
      <c r="E1110" s="54"/>
      <c r="F1110" s="7"/>
      <c r="G1110"/>
      <c r="H1110"/>
      <c r="I1110"/>
      <c r="J1110"/>
      <c r="K1110"/>
      <c r="L1110"/>
      <c r="M1110"/>
    </row>
    <row r="1111" spans="1:13" s="5" customFormat="1">
      <c r="A1111" s="4"/>
      <c r="B1111" s="15"/>
      <c r="C1111" s="37"/>
      <c r="D1111" s="37"/>
      <c r="E1111" s="54"/>
      <c r="F1111" s="7"/>
      <c r="G1111"/>
      <c r="H1111"/>
      <c r="I1111"/>
      <c r="J1111"/>
      <c r="K1111"/>
      <c r="L1111"/>
      <c r="M1111"/>
    </row>
    <row r="1112" spans="1:13" s="5" customFormat="1">
      <c r="A1112" s="4"/>
      <c r="B1112" s="15"/>
      <c r="C1112" s="42"/>
      <c r="D1112" s="42"/>
      <c r="F1112" s="7"/>
      <c r="G1112"/>
      <c r="H1112"/>
      <c r="I1112"/>
      <c r="J1112"/>
      <c r="K1112"/>
      <c r="L1112"/>
      <c r="M1112"/>
    </row>
    <row r="1113" spans="1:13" s="5" customFormat="1">
      <c r="A1113" s="4"/>
      <c r="B1113" s="36"/>
      <c r="C1113" s="37"/>
      <c r="D1113" s="37"/>
      <c r="E1113" s="54"/>
      <c r="F1113" s="7"/>
      <c r="G1113"/>
      <c r="H1113"/>
      <c r="I1113"/>
      <c r="J1113"/>
      <c r="K1113"/>
      <c r="L1113"/>
      <c r="M1113"/>
    </row>
    <row r="1115" spans="1:13" s="5" customFormat="1">
      <c r="A1115" s="4"/>
      <c r="B1115" s="36"/>
      <c r="C1115" s="37"/>
      <c r="D1115" s="37"/>
      <c r="F1115" s="7"/>
      <c r="G1115"/>
      <c r="H1115"/>
      <c r="I1115"/>
      <c r="J1115"/>
      <c r="K1115"/>
      <c r="L1115"/>
      <c r="M1115"/>
    </row>
    <row r="1118" spans="1:13" s="7" customFormat="1">
      <c r="A1118" s="55"/>
      <c r="B1118" s="56"/>
      <c r="C1118" s="57"/>
      <c r="D1118" s="57"/>
      <c r="E1118" s="58"/>
      <c r="G1118"/>
      <c r="H1118"/>
      <c r="I1118"/>
      <c r="J1118"/>
      <c r="K1118"/>
      <c r="L1118"/>
      <c r="M1118"/>
    </row>
    <row r="1119" spans="1:13" s="7" customFormat="1">
      <c r="A1119" s="4"/>
      <c r="B1119" s="15"/>
      <c r="C1119" s="42"/>
      <c r="D1119" s="42"/>
      <c r="E1119" s="5"/>
      <c r="G1119"/>
      <c r="H1119"/>
      <c r="I1119"/>
      <c r="J1119"/>
      <c r="K1119"/>
      <c r="L1119"/>
      <c r="M1119"/>
    </row>
    <row r="1121" spans="1:13" s="7" customFormat="1">
      <c r="A1121" s="4"/>
      <c r="B1121" s="15"/>
      <c r="C1121" s="37"/>
      <c r="D1121" s="37"/>
      <c r="E1121" s="5"/>
      <c r="G1121"/>
      <c r="H1121"/>
      <c r="I1121"/>
      <c r="J1121"/>
      <c r="K1121"/>
      <c r="L1121"/>
      <c r="M1121"/>
    </row>
    <row r="1122" spans="1:13" s="7" customFormat="1">
      <c r="A1122" s="4"/>
      <c r="B1122" s="15"/>
      <c r="C1122" s="37"/>
      <c r="D1122" s="37"/>
      <c r="E1122" s="5"/>
      <c r="G1122"/>
      <c r="H1122"/>
      <c r="I1122"/>
      <c r="J1122"/>
      <c r="K1122"/>
      <c r="L1122"/>
      <c r="M1122"/>
    </row>
    <row r="1123" spans="1:13" s="7" customFormat="1">
      <c r="A1123" s="29"/>
      <c r="B1123" s="30"/>
      <c r="C1123" s="31"/>
      <c r="D1123" s="31"/>
      <c r="E1123" s="32"/>
      <c r="G1123"/>
      <c r="H1123"/>
      <c r="I1123"/>
      <c r="J1123"/>
      <c r="K1123"/>
      <c r="L1123"/>
      <c r="M1123"/>
    </row>
    <row r="1124" spans="1:13" s="7" customFormat="1">
      <c r="A1124" s="4"/>
      <c r="B1124" s="15"/>
      <c r="C1124" s="37"/>
      <c r="D1124" s="37"/>
      <c r="E1124" s="5"/>
      <c r="G1124"/>
      <c r="H1124"/>
      <c r="I1124"/>
      <c r="J1124"/>
      <c r="K1124"/>
      <c r="L1124"/>
      <c r="M1124"/>
    </row>
    <row r="1125" spans="1:13" s="7" customFormat="1">
      <c r="A1125" s="4"/>
      <c r="B1125" s="15"/>
      <c r="C1125" s="37"/>
      <c r="D1125" s="37"/>
      <c r="E1125" s="5"/>
      <c r="G1125"/>
      <c r="H1125"/>
      <c r="I1125"/>
      <c r="J1125"/>
      <c r="K1125"/>
      <c r="L1125"/>
      <c r="M1125"/>
    </row>
    <row r="1127" spans="1:13" s="7" customFormat="1">
      <c r="A1127" s="4"/>
      <c r="B1127" s="36"/>
      <c r="C1127" s="37"/>
      <c r="D1127" s="37"/>
      <c r="E1127" s="5"/>
      <c r="G1127"/>
      <c r="H1127"/>
      <c r="I1127"/>
      <c r="J1127"/>
      <c r="K1127"/>
      <c r="L1127"/>
      <c r="M1127"/>
    </row>
    <row r="1129" spans="1:13" s="7" customFormat="1">
      <c r="A1129" s="4"/>
      <c r="B1129" s="15"/>
      <c r="C1129" s="37"/>
      <c r="D1129" s="37"/>
      <c r="E1129" s="5"/>
      <c r="G1129"/>
      <c r="H1129"/>
      <c r="I1129"/>
      <c r="J1129"/>
      <c r="K1129"/>
      <c r="L1129"/>
      <c r="M1129"/>
    </row>
    <row r="1131" spans="1:13" s="7" customFormat="1">
      <c r="A1131" s="4"/>
      <c r="B1131" s="15"/>
      <c r="C1131" s="37"/>
      <c r="D1131" s="37"/>
      <c r="E1131" s="5"/>
      <c r="G1131"/>
      <c r="H1131"/>
      <c r="I1131"/>
      <c r="J1131"/>
      <c r="K1131"/>
      <c r="L1131"/>
      <c r="M1131"/>
    </row>
    <row r="1133" spans="1:13" s="5" customFormat="1">
      <c r="A1133" s="4"/>
      <c r="B1133" s="36"/>
      <c r="C1133" s="37"/>
      <c r="D1133" s="37"/>
      <c r="F1133" s="7"/>
      <c r="G1133"/>
      <c r="H1133"/>
      <c r="I1133"/>
      <c r="J1133"/>
      <c r="K1133"/>
      <c r="L1133"/>
      <c r="M1133"/>
    </row>
    <row r="1134" spans="1:13" s="5" customFormat="1">
      <c r="A1134" s="4"/>
      <c r="B1134" s="41"/>
      <c r="C1134" s="52"/>
      <c r="D1134" s="52"/>
      <c r="F1134" s="7"/>
      <c r="G1134"/>
      <c r="H1134"/>
      <c r="I1134"/>
      <c r="J1134"/>
      <c r="K1134"/>
      <c r="L1134"/>
      <c r="M1134"/>
    </row>
    <row r="1135" spans="1:13" s="5" customFormat="1">
      <c r="A1135" s="4"/>
      <c r="B1135" s="15"/>
      <c r="C1135" s="37"/>
      <c r="D1135" s="37"/>
      <c r="F1135" s="7"/>
      <c r="G1135"/>
      <c r="H1135"/>
      <c r="I1135"/>
      <c r="J1135"/>
      <c r="K1135"/>
      <c r="L1135"/>
      <c r="M1135"/>
    </row>
    <row r="1136" spans="1:13" s="5" customFormat="1">
      <c r="A1136" s="4"/>
      <c r="B1136" s="36"/>
      <c r="C1136" s="37"/>
      <c r="D1136" s="37"/>
      <c r="F1136" s="7"/>
      <c r="G1136"/>
      <c r="H1136"/>
      <c r="I1136"/>
      <c r="J1136"/>
      <c r="K1136"/>
      <c r="L1136"/>
      <c r="M1136"/>
    </row>
    <row r="1138" spans="1:13" s="5" customFormat="1">
      <c r="A1138" s="4"/>
      <c r="B1138" s="15"/>
      <c r="C1138" s="37"/>
      <c r="D1138" s="37"/>
      <c r="F1138" s="7"/>
      <c r="G1138"/>
      <c r="H1138"/>
      <c r="I1138"/>
      <c r="J1138"/>
      <c r="K1138"/>
      <c r="L1138"/>
      <c r="M1138"/>
    </row>
    <row r="1140" spans="1:13" s="5" customFormat="1">
      <c r="A1140" s="4"/>
      <c r="B1140" s="15"/>
      <c r="C1140" s="37"/>
      <c r="D1140" s="37"/>
      <c r="F1140" s="7"/>
      <c r="G1140"/>
      <c r="H1140"/>
      <c r="I1140"/>
      <c r="J1140"/>
      <c r="K1140"/>
      <c r="L1140"/>
      <c r="M1140"/>
    </row>
    <row r="1141" spans="1:13" s="5" customFormat="1">
      <c r="A1141" s="4"/>
      <c r="B1141" s="15"/>
      <c r="C1141" s="37"/>
      <c r="D1141" s="37"/>
      <c r="F1141" s="7"/>
      <c r="G1141"/>
      <c r="H1141"/>
      <c r="I1141"/>
      <c r="J1141"/>
      <c r="K1141"/>
      <c r="L1141"/>
      <c r="M1141"/>
    </row>
    <row r="1143" spans="1:13" s="5" customFormat="1">
      <c r="A1143" s="4"/>
      <c r="B1143" s="36"/>
      <c r="C1143" s="37"/>
      <c r="D1143" s="37"/>
      <c r="F1143" s="7"/>
      <c r="G1143"/>
      <c r="H1143"/>
      <c r="I1143"/>
      <c r="J1143"/>
      <c r="K1143"/>
      <c r="L1143"/>
      <c r="M1143"/>
    </row>
    <row r="1145" spans="1:13" s="5" customFormat="1">
      <c r="A1145" s="4"/>
      <c r="B1145" s="15"/>
      <c r="C1145" s="37"/>
      <c r="D1145" s="37"/>
      <c r="F1145" s="7"/>
      <c r="G1145"/>
      <c r="H1145"/>
      <c r="I1145"/>
      <c r="J1145"/>
      <c r="K1145"/>
      <c r="L1145"/>
      <c r="M1145"/>
    </row>
    <row r="1146" spans="1:13" s="5" customFormat="1">
      <c r="A1146" s="4"/>
      <c r="B1146" s="15"/>
      <c r="C1146" s="37"/>
      <c r="D1146" s="37"/>
      <c r="F1146" s="7"/>
      <c r="G1146"/>
      <c r="H1146"/>
      <c r="I1146"/>
      <c r="J1146"/>
      <c r="K1146"/>
      <c r="L1146"/>
      <c r="M1146"/>
    </row>
    <row r="1148" spans="1:13" s="5" customFormat="1">
      <c r="A1148" s="4"/>
      <c r="B1148" s="15"/>
      <c r="C1148" s="37"/>
      <c r="D1148" s="37"/>
      <c r="F1148" s="7"/>
      <c r="G1148"/>
      <c r="H1148"/>
      <c r="I1148"/>
      <c r="J1148"/>
      <c r="K1148"/>
      <c r="L1148"/>
      <c r="M1148"/>
    </row>
    <row r="1149" spans="1:13" s="5" customFormat="1">
      <c r="A1149" s="4"/>
      <c r="B1149" s="36"/>
      <c r="C1149" s="37"/>
      <c r="D1149" s="37"/>
      <c r="F1149" s="7"/>
      <c r="G1149"/>
      <c r="H1149"/>
      <c r="I1149"/>
      <c r="J1149"/>
      <c r="K1149"/>
      <c r="L1149"/>
      <c r="M1149"/>
    </row>
    <row r="1153" spans="1:13" s="5" customFormat="1">
      <c r="A1153" s="4"/>
      <c r="B1153" s="15"/>
      <c r="C1153" s="37"/>
      <c r="D1153" s="37"/>
      <c r="F1153" s="7"/>
      <c r="G1153"/>
      <c r="H1153"/>
      <c r="I1153"/>
      <c r="J1153"/>
      <c r="K1153"/>
      <c r="L1153"/>
      <c r="M1153"/>
    </row>
    <row r="1154" spans="1:13" s="5" customFormat="1">
      <c r="A1154" s="4"/>
      <c r="B1154" s="15"/>
      <c r="C1154" s="37"/>
      <c r="D1154" s="37"/>
      <c r="F1154" s="7"/>
      <c r="G1154"/>
      <c r="H1154"/>
      <c r="I1154"/>
      <c r="J1154"/>
      <c r="K1154"/>
      <c r="L1154"/>
      <c r="M1154"/>
    </row>
    <row r="1158" spans="1:13" s="5" customFormat="1">
      <c r="A1158" s="4"/>
      <c r="B1158" s="36"/>
      <c r="C1158" s="37"/>
      <c r="D1158" s="37"/>
      <c r="F1158" s="7"/>
      <c r="G1158"/>
      <c r="H1158"/>
      <c r="I1158"/>
      <c r="J1158"/>
      <c r="K1158"/>
      <c r="L1158"/>
      <c r="M1158"/>
    </row>
    <row r="1162" spans="1:13" s="5" customFormat="1">
      <c r="A1162" s="4"/>
      <c r="B1162" s="15"/>
      <c r="C1162" s="37"/>
      <c r="D1162" s="37"/>
      <c r="F1162" s="7"/>
      <c r="G1162"/>
      <c r="H1162"/>
      <c r="I1162"/>
      <c r="J1162"/>
      <c r="K1162"/>
      <c r="L1162"/>
      <c r="M1162"/>
    </row>
    <row r="1163" spans="1:13" s="5" customFormat="1">
      <c r="A1163" s="4"/>
      <c r="B1163" s="15"/>
      <c r="C1163" s="37"/>
      <c r="D1163" s="37"/>
      <c r="F1163" s="7"/>
      <c r="G1163"/>
      <c r="H1163"/>
      <c r="I1163"/>
      <c r="J1163"/>
      <c r="K1163"/>
      <c r="L1163"/>
      <c r="M1163"/>
    </row>
    <row r="1164" spans="1:13" s="5" customFormat="1">
      <c r="A1164" s="4"/>
      <c r="B1164" s="15"/>
      <c r="C1164" s="37"/>
      <c r="D1164" s="37"/>
      <c r="F1164" s="7"/>
      <c r="G1164"/>
      <c r="H1164"/>
      <c r="I1164"/>
      <c r="J1164"/>
      <c r="K1164"/>
      <c r="L1164"/>
      <c r="M1164"/>
    </row>
    <row r="1165" spans="1:13" s="5" customFormat="1">
      <c r="A1165" s="4"/>
      <c r="B1165" s="15"/>
      <c r="C1165" s="37"/>
      <c r="D1165" s="37"/>
      <c r="F1165" s="7"/>
      <c r="G1165"/>
      <c r="H1165"/>
      <c r="I1165"/>
      <c r="J1165"/>
      <c r="K1165"/>
      <c r="L1165"/>
      <c r="M1165"/>
    </row>
    <row r="1166" spans="1:13" s="5" customFormat="1">
      <c r="A1166" s="4"/>
      <c r="B1166" s="15"/>
      <c r="C1166" s="37"/>
      <c r="D1166" s="37"/>
      <c r="F1166" s="7"/>
      <c r="G1166"/>
      <c r="H1166"/>
      <c r="I1166"/>
      <c r="J1166"/>
      <c r="K1166"/>
      <c r="L1166"/>
      <c r="M1166"/>
    </row>
    <row r="1167" spans="1:13" s="5" customFormat="1">
      <c r="A1167" s="4"/>
      <c r="B1167" s="15"/>
      <c r="C1167" s="37"/>
      <c r="D1167" s="37"/>
      <c r="F1167" s="7"/>
      <c r="G1167"/>
      <c r="H1167"/>
      <c r="I1167"/>
      <c r="J1167"/>
      <c r="K1167"/>
      <c r="L1167"/>
      <c r="M1167"/>
    </row>
    <row r="1169" spans="1:13" s="5" customFormat="1">
      <c r="A1169" s="4"/>
      <c r="B1169" s="36"/>
      <c r="C1169" s="37"/>
      <c r="D1169" s="37"/>
      <c r="F1169" s="7"/>
      <c r="G1169"/>
      <c r="H1169"/>
      <c r="I1169"/>
      <c r="J1169"/>
      <c r="K1169"/>
      <c r="L1169"/>
      <c r="M1169"/>
    </row>
    <row r="1170" spans="1:13" s="5" customFormat="1">
      <c r="A1170" s="4"/>
      <c r="B1170" s="15"/>
      <c r="C1170" s="37"/>
      <c r="D1170" s="37"/>
      <c r="F1170" s="7"/>
      <c r="G1170"/>
      <c r="H1170"/>
      <c r="I1170"/>
      <c r="J1170"/>
      <c r="K1170"/>
      <c r="L1170"/>
      <c r="M1170"/>
    </row>
    <row r="1172" spans="1:13" s="5" customFormat="1">
      <c r="A1172" s="4"/>
      <c r="B1172" s="15"/>
      <c r="C1172" s="37"/>
      <c r="D1172" s="37"/>
      <c r="F1172" s="7"/>
      <c r="G1172"/>
      <c r="H1172"/>
      <c r="I1172"/>
      <c r="J1172"/>
      <c r="K1172"/>
      <c r="L1172"/>
      <c r="M1172"/>
    </row>
    <row r="1173" spans="1:13" s="5" customFormat="1">
      <c r="A1173" s="4"/>
      <c r="B1173" s="15"/>
      <c r="C1173" s="37"/>
      <c r="D1173" s="37"/>
      <c r="F1173" s="7"/>
      <c r="G1173"/>
      <c r="H1173"/>
      <c r="I1173"/>
      <c r="J1173"/>
      <c r="K1173"/>
      <c r="L1173"/>
      <c r="M1173"/>
    </row>
    <row r="1174" spans="1:13" s="5" customFormat="1">
      <c r="A1174" s="4"/>
      <c r="B1174" s="15"/>
      <c r="C1174" s="37"/>
      <c r="D1174" s="37"/>
      <c r="F1174" s="7"/>
      <c r="G1174"/>
      <c r="H1174"/>
      <c r="I1174"/>
      <c r="J1174"/>
      <c r="K1174"/>
      <c r="L1174"/>
      <c r="M1174"/>
    </row>
    <row r="1175" spans="1:13" s="5" customFormat="1">
      <c r="A1175" s="4"/>
      <c r="B1175" s="15"/>
      <c r="C1175" s="37"/>
      <c r="D1175" s="37"/>
      <c r="F1175" s="7"/>
      <c r="G1175"/>
      <c r="H1175"/>
      <c r="I1175"/>
      <c r="J1175"/>
      <c r="K1175"/>
      <c r="L1175"/>
      <c r="M1175"/>
    </row>
    <row r="1176" spans="1:13" s="5" customFormat="1">
      <c r="A1176" s="4"/>
      <c r="B1176" s="15"/>
      <c r="C1176" s="37"/>
      <c r="D1176" s="37"/>
      <c r="F1176" s="7"/>
      <c r="G1176"/>
      <c r="H1176"/>
      <c r="I1176"/>
      <c r="J1176"/>
      <c r="K1176"/>
      <c r="L1176"/>
      <c r="M1176"/>
    </row>
    <row r="1177" spans="1:13" s="5" customFormat="1">
      <c r="A1177" s="4"/>
      <c r="B1177" s="15"/>
      <c r="C1177" s="37"/>
      <c r="D1177" s="37"/>
      <c r="F1177" s="7"/>
      <c r="G1177"/>
      <c r="H1177"/>
      <c r="I1177"/>
      <c r="J1177"/>
      <c r="K1177"/>
      <c r="L1177"/>
      <c r="M1177"/>
    </row>
    <row r="1178" spans="1:13" s="5" customFormat="1">
      <c r="A1178" s="4"/>
      <c r="B1178" s="15"/>
      <c r="C1178"/>
      <c r="D1178"/>
      <c r="F1178" s="7"/>
      <c r="G1178"/>
      <c r="H1178"/>
      <c r="I1178"/>
      <c r="J1178"/>
      <c r="K1178"/>
      <c r="L1178"/>
      <c r="M1178"/>
    </row>
    <row r="1180" spans="1:13">
      <c r="C1180" s="42"/>
      <c r="D1180" s="42"/>
    </row>
    <row r="1187" spans="1:13" s="57" customFormat="1">
      <c r="A1187" s="4"/>
      <c r="B1187" s="15"/>
      <c r="C1187"/>
      <c r="D1187"/>
      <c r="E1187" s="5"/>
      <c r="F1187" s="59"/>
    </row>
    <row r="1188" spans="1:13" s="57" customFormat="1">
      <c r="A1188" s="4"/>
      <c r="B1188" s="36"/>
      <c r="C1188" s="37"/>
      <c r="D1188" s="37"/>
      <c r="E1188" s="5"/>
      <c r="F1188" s="59"/>
    </row>
    <row r="1189" spans="1:13">
      <c r="C1189" s="37"/>
      <c r="D1189" s="37"/>
    </row>
    <row r="1190" spans="1:13">
      <c r="C1190" s="37"/>
      <c r="D1190" s="37"/>
    </row>
    <row r="1192" spans="1:13">
      <c r="B1192" s="36"/>
      <c r="C1192" s="37"/>
      <c r="D1192" s="37"/>
    </row>
    <row r="1194" spans="1:13">
      <c r="C1194" s="37"/>
      <c r="D1194" s="37"/>
    </row>
    <row r="1195" spans="1:13">
      <c r="C1195" s="37"/>
      <c r="D1195" s="37"/>
    </row>
    <row r="1197" spans="1:13" s="5" customFormat="1">
      <c r="A1197" s="4"/>
      <c r="B1197" s="15"/>
      <c r="C1197" s="37"/>
      <c r="D1197" s="37"/>
      <c r="F1197" s="7"/>
      <c r="G1197"/>
      <c r="H1197"/>
      <c r="I1197"/>
      <c r="J1197"/>
      <c r="K1197"/>
      <c r="L1197"/>
      <c r="M1197"/>
    </row>
    <row r="1200" spans="1:13" s="5" customFormat="1">
      <c r="A1200" s="4"/>
      <c r="B1200" s="36"/>
      <c r="C1200" s="37"/>
      <c r="D1200" s="37"/>
      <c r="F1200" s="7"/>
      <c r="G1200"/>
      <c r="H1200"/>
      <c r="I1200"/>
      <c r="J1200"/>
      <c r="K1200"/>
      <c r="L1200"/>
      <c r="M1200"/>
    </row>
    <row r="1202" spans="1:13" s="5" customFormat="1">
      <c r="A1202" s="4"/>
      <c r="B1202" s="15"/>
      <c r="C1202" s="37"/>
      <c r="D1202" s="37"/>
      <c r="F1202" s="7"/>
      <c r="G1202"/>
      <c r="H1202"/>
      <c r="I1202"/>
      <c r="J1202"/>
      <c r="K1202"/>
      <c r="L1202"/>
      <c r="M1202"/>
    </row>
    <row r="1203" spans="1:13" s="5" customFormat="1">
      <c r="A1203" s="4"/>
      <c r="B1203" s="15"/>
      <c r="C1203" s="37"/>
      <c r="D1203" s="37"/>
      <c r="F1203" s="7"/>
      <c r="G1203"/>
      <c r="H1203"/>
      <c r="I1203"/>
      <c r="J1203"/>
      <c r="K1203"/>
      <c r="L1203"/>
      <c r="M1203"/>
    </row>
    <row r="1204" spans="1:13" s="5" customFormat="1">
      <c r="A1204" s="4"/>
      <c r="B1204" s="36"/>
      <c r="C1204" s="37"/>
      <c r="D1204" s="37"/>
      <c r="F1204" s="7"/>
      <c r="G1204"/>
      <c r="H1204"/>
      <c r="I1204"/>
      <c r="J1204"/>
      <c r="K1204"/>
      <c r="L1204"/>
      <c r="M1204"/>
    </row>
    <row r="1205" spans="1:13" s="5" customFormat="1">
      <c r="A1205" s="4"/>
      <c r="B1205" s="36"/>
      <c r="C1205" s="37"/>
      <c r="D1205" s="37"/>
      <c r="F1205" s="7"/>
      <c r="G1205"/>
      <c r="H1205"/>
      <c r="I1205"/>
      <c r="J1205"/>
      <c r="K1205"/>
      <c r="L1205"/>
      <c r="M1205"/>
    </row>
    <row r="1206" spans="1:13" s="5" customFormat="1">
      <c r="A1206" s="4"/>
      <c r="B1206" s="15"/>
      <c r="C1206" s="37"/>
      <c r="D1206" s="37"/>
      <c r="F1206" s="7"/>
      <c r="G1206"/>
      <c r="H1206"/>
      <c r="I1206"/>
      <c r="J1206"/>
      <c r="K1206"/>
      <c r="L1206"/>
      <c r="M1206"/>
    </row>
    <row r="1209" spans="1:13" s="5" customFormat="1">
      <c r="A1209" s="4"/>
      <c r="B1209" s="15"/>
      <c r="C1209" s="37"/>
      <c r="D1209" s="37"/>
      <c r="F1209" s="7"/>
      <c r="G1209"/>
      <c r="H1209"/>
      <c r="I1209"/>
      <c r="J1209"/>
      <c r="K1209"/>
      <c r="L1209"/>
      <c r="M1209"/>
    </row>
    <row r="1211" spans="1:13" s="5" customFormat="1">
      <c r="A1211" s="4"/>
      <c r="B1211" s="36"/>
      <c r="C1211" s="37"/>
      <c r="D1211" s="37"/>
      <c r="F1211" s="7"/>
      <c r="G1211"/>
      <c r="H1211"/>
      <c r="I1211"/>
      <c r="J1211"/>
      <c r="K1211"/>
      <c r="L1211"/>
      <c r="M1211"/>
    </row>
    <row r="1214" spans="1:13" s="7" customFormat="1">
      <c r="A1214" s="4"/>
      <c r="B1214" s="15"/>
      <c r="C1214" s="37"/>
      <c r="D1214" s="37"/>
      <c r="E1214" s="5"/>
      <c r="G1214"/>
      <c r="H1214"/>
      <c r="I1214"/>
      <c r="J1214"/>
      <c r="K1214"/>
      <c r="L1214"/>
      <c r="M1214"/>
    </row>
    <row r="1216" spans="1:13" s="7" customFormat="1">
      <c r="A1216" s="4"/>
      <c r="B1216" s="15"/>
      <c r="C1216" s="37"/>
      <c r="D1216" s="37"/>
      <c r="E1216" s="5"/>
      <c r="G1216"/>
      <c r="H1216"/>
      <c r="I1216"/>
      <c r="J1216"/>
      <c r="K1216"/>
      <c r="L1216"/>
      <c r="M1216"/>
    </row>
    <row r="1217" spans="1:13" s="7" customFormat="1">
      <c r="A1217" s="4"/>
      <c r="B1217" s="15"/>
      <c r="C1217" s="37"/>
      <c r="D1217" s="37"/>
      <c r="E1217" s="5"/>
      <c r="G1217"/>
      <c r="H1217"/>
      <c r="I1217"/>
      <c r="J1217"/>
      <c r="K1217"/>
      <c r="L1217"/>
      <c r="M1217"/>
    </row>
    <row r="1218" spans="1:13" s="7" customFormat="1">
      <c r="A1218" s="4"/>
      <c r="B1218" s="15"/>
      <c r="C1218" s="37"/>
      <c r="D1218" s="37"/>
      <c r="E1218" s="5"/>
      <c r="G1218"/>
      <c r="H1218"/>
      <c r="I1218"/>
      <c r="J1218"/>
      <c r="K1218"/>
      <c r="L1218"/>
      <c r="M1218"/>
    </row>
    <row r="1219" spans="1:13" s="7" customFormat="1">
      <c r="A1219" s="4"/>
      <c r="B1219" s="15"/>
      <c r="C1219" s="37"/>
      <c r="D1219" s="37"/>
      <c r="E1219" s="5"/>
      <c r="G1219"/>
      <c r="H1219"/>
      <c r="I1219"/>
      <c r="J1219"/>
      <c r="K1219"/>
      <c r="L1219"/>
      <c r="M1219"/>
    </row>
    <row r="1220" spans="1:13" s="7" customFormat="1">
      <c r="A1220" s="4"/>
      <c r="B1220" s="15"/>
      <c r="C1220"/>
      <c r="D1220"/>
      <c r="E1220" s="5"/>
      <c r="G1220"/>
      <c r="H1220"/>
      <c r="I1220"/>
      <c r="J1220"/>
      <c r="K1220"/>
      <c r="L1220"/>
      <c r="M1220"/>
    </row>
    <row r="1221" spans="1:13" s="7" customFormat="1">
      <c r="A1221" s="4"/>
      <c r="B1221" s="15"/>
      <c r="C1221" s="37"/>
      <c r="D1221" s="37"/>
      <c r="E1221" s="5"/>
      <c r="G1221"/>
      <c r="H1221"/>
      <c r="I1221"/>
      <c r="J1221"/>
      <c r="K1221"/>
      <c r="L1221"/>
      <c r="M1221"/>
    </row>
    <row r="1222" spans="1:13" s="7" customFormat="1">
      <c r="A1222" s="4"/>
      <c r="B1222" s="15"/>
      <c r="C1222" s="37"/>
      <c r="D1222" s="37"/>
      <c r="E1222" s="5"/>
      <c r="G1222"/>
      <c r="H1222"/>
      <c r="I1222"/>
      <c r="J1222"/>
      <c r="K1222"/>
      <c r="L1222"/>
      <c r="M1222"/>
    </row>
    <row r="1223" spans="1:13" s="7" customFormat="1">
      <c r="A1223" s="55"/>
      <c r="B1223" s="56"/>
      <c r="C1223" s="57"/>
      <c r="D1223" s="57"/>
      <c r="E1223" s="58"/>
      <c r="G1223"/>
      <c r="H1223"/>
      <c r="I1223"/>
      <c r="J1223"/>
      <c r="K1223"/>
      <c r="L1223"/>
      <c r="M1223"/>
    </row>
    <row r="1224" spans="1:13" s="7" customFormat="1">
      <c r="A1224" s="55"/>
      <c r="B1224" s="56"/>
      <c r="C1224" s="37"/>
      <c r="D1224" s="37"/>
      <c r="E1224" s="5"/>
      <c r="G1224"/>
      <c r="H1224"/>
      <c r="I1224"/>
      <c r="J1224"/>
      <c r="K1224"/>
      <c r="L1224"/>
      <c r="M1224"/>
    </row>
    <row r="1229" spans="1:13" s="5" customFormat="1">
      <c r="A1229" s="4"/>
      <c r="B1229" s="15"/>
      <c r="C1229"/>
      <c r="D1229"/>
      <c r="F1229" s="7"/>
      <c r="G1229"/>
      <c r="H1229"/>
      <c r="I1229"/>
      <c r="J1229"/>
      <c r="K1229"/>
      <c r="L1229"/>
      <c r="M1229"/>
    </row>
    <row r="1231" spans="1:13" s="5" customFormat="1">
      <c r="A1231" s="4"/>
      <c r="B1231" s="15"/>
      <c r="C1231" s="37"/>
      <c r="D1231" s="37"/>
      <c r="F1231" s="7"/>
      <c r="G1231"/>
      <c r="H1231"/>
      <c r="I1231"/>
      <c r="J1231"/>
      <c r="K1231"/>
      <c r="L1231"/>
      <c r="M1231"/>
    </row>
    <row r="1232" spans="1:13" s="5" customFormat="1">
      <c r="A1232" s="4"/>
      <c r="B1232" s="15"/>
      <c r="C1232" s="37"/>
      <c r="D1232" s="37"/>
      <c r="F1232" s="7"/>
      <c r="G1232"/>
      <c r="H1232"/>
      <c r="I1232"/>
      <c r="J1232"/>
      <c r="K1232"/>
      <c r="L1232"/>
      <c r="M1232"/>
    </row>
    <row r="1234" spans="1:13" s="5" customFormat="1">
      <c r="A1234" s="4"/>
      <c r="B1234" s="36"/>
      <c r="C1234" s="37"/>
      <c r="D1234" s="37"/>
      <c r="F1234" s="7"/>
      <c r="G1234"/>
      <c r="H1234"/>
      <c r="I1234"/>
      <c r="J1234"/>
      <c r="K1234"/>
      <c r="L1234"/>
      <c r="M1234"/>
    </row>
    <row r="1240" spans="1:13" s="5" customFormat="1">
      <c r="A1240" s="4"/>
      <c r="B1240" s="36"/>
      <c r="C1240" s="37"/>
      <c r="D1240" s="37"/>
      <c r="F1240" s="7"/>
      <c r="G1240"/>
      <c r="H1240"/>
      <c r="I1240"/>
      <c r="J1240"/>
      <c r="K1240"/>
      <c r="L1240"/>
      <c r="M1240"/>
    </row>
    <row r="1242" spans="1:13" s="5" customFormat="1">
      <c r="A1242" s="4"/>
      <c r="B1242" s="15"/>
      <c r="C1242" s="37"/>
      <c r="D1242" s="37"/>
      <c r="F1242" s="7"/>
      <c r="G1242"/>
      <c r="H1242"/>
      <c r="I1242"/>
      <c r="J1242"/>
      <c r="K1242"/>
      <c r="L1242"/>
      <c r="M1242"/>
    </row>
    <row r="1243" spans="1:13" s="5" customFormat="1">
      <c r="A1243" s="4"/>
      <c r="B1243" s="15"/>
      <c r="C1243" s="37"/>
      <c r="D1243" s="37"/>
      <c r="F1243" s="7"/>
      <c r="G1243"/>
      <c r="H1243"/>
      <c r="I1243"/>
      <c r="J1243"/>
      <c r="K1243"/>
      <c r="L1243"/>
      <c r="M1243"/>
    </row>
    <row r="1244" spans="1:13">
      <c r="C1244" s="37"/>
      <c r="D1244" s="37"/>
    </row>
    <row r="1245" spans="1:13">
      <c r="C1245" s="37"/>
      <c r="D1245" s="37"/>
    </row>
    <row r="1246" spans="1:13" s="57" customFormat="1">
      <c r="A1246" s="4"/>
      <c r="B1246" s="15"/>
      <c r="C1246" s="37"/>
      <c r="D1246" s="37"/>
      <c r="E1246" s="5"/>
      <c r="F1246" s="59"/>
    </row>
    <row r="1252" spans="1:13">
      <c r="C1252" s="37"/>
      <c r="D1252" s="37"/>
    </row>
    <row r="1254" spans="1:13">
      <c r="C1254" s="37"/>
      <c r="D1254" s="37"/>
    </row>
    <row r="1255" spans="1:13">
      <c r="C1255" s="37"/>
      <c r="D1255" s="37"/>
    </row>
    <row r="1256" spans="1:13">
      <c r="C1256" s="37"/>
      <c r="D1256" s="37"/>
    </row>
    <row r="1257" spans="1:13">
      <c r="C1257" s="37"/>
      <c r="D1257" s="37"/>
    </row>
    <row r="1262" spans="1:13" s="5" customFormat="1">
      <c r="A1262" s="4"/>
      <c r="B1262" s="15"/>
      <c r="C1262" s="37"/>
      <c r="D1262" s="37"/>
      <c r="F1262" s="7"/>
      <c r="G1262"/>
      <c r="H1262"/>
      <c r="I1262"/>
      <c r="J1262"/>
      <c r="K1262"/>
      <c r="L1262"/>
      <c r="M1262"/>
    </row>
    <row r="1263" spans="1:13" s="5" customFormat="1">
      <c r="A1263" s="4"/>
      <c r="B1263" s="15"/>
      <c r="C1263" s="37"/>
      <c r="D1263" s="37"/>
      <c r="F1263" s="7"/>
      <c r="G1263"/>
      <c r="H1263"/>
      <c r="I1263"/>
      <c r="J1263"/>
      <c r="K1263"/>
      <c r="L1263"/>
      <c r="M1263"/>
    </row>
    <row r="1264" spans="1:13" s="5" customFormat="1">
      <c r="A1264" s="4"/>
      <c r="B1264" s="15"/>
      <c r="C1264" s="37"/>
      <c r="D1264" s="37"/>
      <c r="F1264" s="7"/>
      <c r="G1264"/>
      <c r="H1264"/>
      <c r="I1264"/>
      <c r="J1264"/>
      <c r="K1264"/>
      <c r="L1264"/>
      <c r="M1264"/>
    </row>
    <row r="1265" spans="1:13" s="5" customFormat="1">
      <c r="A1265" s="4"/>
      <c r="B1265" s="15"/>
      <c r="C1265" s="37"/>
      <c r="D1265" s="37"/>
      <c r="F1265" s="7"/>
      <c r="G1265"/>
      <c r="H1265"/>
      <c r="I1265"/>
      <c r="J1265"/>
      <c r="K1265"/>
      <c r="L1265"/>
      <c r="M1265"/>
    </row>
    <row r="1266" spans="1:13" s="5" customFormat="1">
      <c r="A1266" s="4"/>
      <c r="B1266" s="15"/>
      <c r="C1266" s="37"/>
      <c r="D1266" s="37"/>
      <c r="F1266" s="7"/>
      <c r="G1266"/>
      <c r="H1266"/>
      <c r="I1266"/>
      <c r="J1266"/>
      <c r="K1266"/>
      <c r="L1266"/>
      <c r="M1266"/>
    </row>
    <row r="1271" spans="1:13" s="5" customFormat="1">
      <c r="A1271" s="4"/>
      <c r="B1271" s="36"/>
      <c r="C1271" s="37"/>
      <c r="D1271" s="37"/>
      <c r="F1271" s="7"/>
      <c r="G1271"/>
      <c r="H1271"/>
      <c r="I1271"/>
      <c r="J1271"/>
      <c r="K1271"/>
      <c r="L1271"/>
      <c r="M1271"/>
    </row>
    <row r="1272" spans="1:13" s="5" customFormat="1">
      <c r="A1272" s="4"/>
      <c r="B1272" s="15"/>
      <c r="C1272" s="37"/>
      <c r="D1272" s="37"/>
      <c r="F1272" s="7"/>
      <c r="G1272"/>
      <c r="H1272"/>
      <c r="I1272"/>
      <c r="J1272"/>
      <c r="K1272"/>
      <c r="L1272"/>
      <c r="M1272"/>
    </row>
    <row r="1273" spans="1:13" s="5" customFormat="1">
      <c r="A1273" s="4"/>
      <c r="B1273" s="15"/>
      <c r="C1273" s="37"/>
      <c r="D1273" s="37"/>
      <c r="F1273" s="7"/>
      <c r="G1273"/>
      <c r="H1273"/>
      <c r="I1273"/>
      <c r="J1273"/>
      <c r="K1273"/>
      <c r="L1273"/>
      <c r="M1273"/>
    </row>
    <row r="1276" spans="1:13" s="5" customFormat="1">
      <c r="A1276" s="4"/>
      <c r="B1276" s="15"/>
      <c r="C1276" s="37"/>
      <c r="D1276" s="37"/>
      <c r="F1276" s="7"/>
      <c r="G1276"/>
      <c r="H1276"/>
      <c r="I1276"/>
      <c r="J1276"/>
      <c r="K1276"/>
      <c r="L1276"/>
      <c r="M1276"/>
    </row>
    <row r="1277" spans="1:13" s="5" customFormat="1">
      <c r="A1277" s="4"/>
      <c r="B1277" s="15"/>
      <c r="C1277" s="37"/>
      <c r="D1277" s="37"/>
      <c r="F1277" s="7"/>
      <c r="G1277"/>
      <c r="H1277"/>
      <c r="I1277"/>
      <c r="J1277"/>
      <c r="K1277"/>
      <c r="L1277"/>
      <c r="M1277"/>
    </row>
    <row r="1278" spans="1:13" s="5" customFormat="1">
      <c r="A1278" s="4"/>
      <c r="B1278" s="15"/>
      <c r="C1278" s="37"/>
      <c r="D1278" s="37"/>
      <c r="F1278" s="7"/>
      <c r="G1278"/>
      <c r="H1278"/>
      <c r="I1278"/>
      <c r="J1278"/>
      <c r="K1278"/>
      <c r="L1278"/>
      <c r="M1278"/>
    </row>
    <row r="1279" spans="1:13" s="5" customFormat="1">
      <c r="A1279" s="4"/>
      <c r="B1279" s="15"/>
      <c r="C1279" s="37"/>
      <c r="D1279" s="37"/>
      <c r="F1279" s="7"/>
      <c r="G1279"/>
      <c r="H1279"/>
      <c r="I1279"/>
      <c r="J1279"/>
      <c r="K1279"/>
      <c r="L1279"/>
      <c r="M1279"/>
    </row>
    <row r="1280" spans="1:13" s="5" customFormat="1">
      <c r="A1280" s="4"/>
      <c r="B1280" s="15"/>
      <c r="C1280" s="37"/>
      <c r="D1280" s="37"/>
      <c r="F1280" s="7"/>
      <c r="G1280"/>
      <c r="H1280"/>
      <c r="I1280"/>
      <c r="J1280"/>
      <c r="K1280"/>
      <c r="L1280"/>
      <c r="M1280"/>
    </row>
    <row r="1281" spans="1:13" s="5" customFormat="1">
      <c r="A1281" s="4"/>
      <c r="B1281" s="15"/>
      <c r="C1281" s="37"/>
      <c r="D1281" s="37"/>
      <c r="F1281" s="7"/>
      <c r="G1281"/>
      <c r="H1281"/>
      <c r="I1281"/>
      <c r="J1281"/>
      <c r="K1281"/>
      <c r="L1281"/>
      <c r="M1281"/>
    </row>
    <row r="1283" spans="1:13" s="5" customFormat="1">
      <c r="A1283" s="4"/>
      <c r="B1283" s="15"/>
      <c r="C1283" s="37"/>
      <c r="D1283" s="37"/>
      <c r="F1283" s="7"/>
      <c r="G1283"/>
      <c r="H1283"/>
      <c r="I1283"/>
      <c r="J1283"/>
      <c r="K1283"/>
      <c r="L1283"/>
      <c r="M1283"/>
    </row>
    <row r="1284" spans="1:13" s="5" customFormat="1">
      <c r="A1284" s="4"/>
      <c r="B1284" s="36"/>
      <c r="C1284" s="37"/>
      <c r="D1284" s="37"/>
      <c r="F1284" s="7"/>
      <c r="G1284"/>
      <c r="H1284"/>
      <c r="I1284"/>
      <c r="J1284"/>
      <c r="K1284"/>
      <c r="L1284"/>
      <c r="M1284"/>
    </row>
    <row r="1289" spans="1:13" s="5" customFormat="1">
      <c r="A1289" s="4"/>
      <c r="B1289" s="15"/>
      <c r="C1289" s="37"/>
      <c r="D1289" s="37"/>
      <c r="F1289" s="7"/>
      <c r="G1289"/>
      <c r="H1289"/>
      <c r="I1289"/>
      <c r="J1289"/>
      <c r="K1289"/>
      <c r="L1289"/>
      <c r="M1289"/>
    </row>
    <row r="1290" spans="1:13" s="5" customFormat="1">
      <c r="A1290" s="4"/>
      <c r="B1290" s="15"/>
      <c r="C1290" s="37"/>
      <c r="D1290" s="37"/>
      <c r="F1290" s="7"/>
      <c r="G1290"/>
      <c r="H1290"/>
      <c r="I1290"/>
      <c r="J1290"/>
      <c r="K1290"/>
      <c r="L1290"/>
      <c r="M1290"/>
    </row>
    <row r="1291" spans="1:13" s="5" customFormat="1">
      <c r="A1291" s="4"/>
      <c r="B1291" s="15"/>
      <c r="C1291" s="37"/>
      <c r="D1291" s="37"/>
      <c r="F1291" s="7"/>
      <c r="G1291"/>
      <c r="H1291"/>
      <c r="I1291"/>
      <c r="J1291"/>
      <c r="K1291"/>
      <c r="L1291"/>
      <c r="M1291"/>
    </row>
    <row r="1294" spans="1:13" s="5" customFormat="1">
      <c r="A1294" s="4"/>
      <c r="B1294" s="15"/>
      <c r="C1294" s="37"/>
      <c r="D1294" s="37"/>
      <c r="F1294" s="7"/>
      <c r="G1294"/>
      <c r="H1294"/>
      <c r="I1294"/>
      <c r="J1294"/>
      <c r="K1294"/>
      <c r="L1294"/>
      <c r="M1294"/>
    </row>
    <row r="1298" spans="1:13" s="5" customFormat="1">
      <c r="A1298" s="4"/>
      <c r="B1298" s="15"/>
      <c r="C1298" s="37"/>
      <c r="D1298" s="37"/>
      <c r="F1298" s="7"/>
      <c r="G1298"/>
      <c r="H1298"/>
      <c r="I1298"/>
      <c r="J1298"/>
      <c r="K1298"/>
      <c r="L1298"/>
      <c r="M1298"/>
    </row>
    <row r="1299" spans="1:13" s="5" customFormat="1">
      <c r="A1299" s="4"/>
      <c r="B1299" s="15"/>
      <c r="C1299" s="37"/>
      <c r="D1299" s="37"/>
      <c r="F1299" s="7"/>
      <c r="G1299"/>
      <c r="H1299"/>
      <c r="I1299"/>
      <c r="J1299"/>
      <c r="K1299"/>
      <c r="L1299"/>
      <c r="M1299"/>
    </row>
    <row r="1300" spans="1:13" s="5" customFormat="1">
      <c r="A1300" s="4"/>
      <c r="B1300" s="15"/>
      <c r="C1300" s="37"/>
      <c r="D1300" s="37"/>
      <c r="F1300" s="7"/>
      <c r="G1300"/>
      <c r="H1300"/>
      <c r="I1300"/>
      <c r="J1300"/>
      <c r="K1300"/>
      <c r="L1300"/>
      <c r="M1300"/>
    </row>
    <row r="1304" spans="1:13" s="5" customFormat="1">
      <c r="A1304" s="4"/>
      <c r="B1304" s="15"/>
      <c r="C1304" s="37"/>
      <c r="D1304" s="37"/>
      <c r="F1304" s="7"/>
      <c r="G1304"/>
      <c r="H1304"/>
      <c r="I1304"/>
      <c r="J1304"/>
      <c r="K1304"/>
      <c r="L1304"/>
      <c r="M1304"/>
    </row>
    <row r="1305" spans="1:13" s="5" customFormat="1">
      <c r="A1305" s="4"/>
      <c r="B1305" s="15"/>
      <c r="C1305" s="37"/>
      <c r="D1305" s="37"/>
      <c r="F1305" s="7"/>
      <c r="G1305"/>
      <c r="H1305"/>
      <c r="I1305"/>
      <c r="J1305"/>
      <c r="K1305"/>
      <c r="L1305"/>
      <c r="M1305"/>
    </row>
    <row r="1306" spans="1:13" s="5" customFormat="1">
      <c r="A1306" s="4"/>
      <c r="B1306" s="36"/>
      <c r="C1306" s="37"/>
      <c r="D1306" s="37"/>
      <c r="F1306" s="7"/>
      <c r="G1306"/>
      <c r="H1306"/>
      <c r="I1306"/>
      <c r="J1306"/>
      <c r="K1306"/>
      <c r="L1306"/>
      <c r="M1306"/>
    </row>
    <row r="1308" spans="1:13" s="7" customFormat="1">
      <c r="A1308" s="4"/>
      <c r="B1308" s="36"/>
      <c r="C1308" s="37"/>
      <c r="D1308" s="37"/>
      <c r="E1308" s="5"/>
      <c r="G1308"/>
      <c r="H1308"/>
      <c r="I1308"/>
      <c r="J1308"/>
      <c r="K1308"/>
      <c r="L1308"/>
      <c r="M1308"/>
    </row>
    <row r="1309" spans="1:13" s="7" customFormat="1">
      <c r="A1309" s="4"/>
      <c r="B1309" s="36"/>
      <c r="C1309" s="37"/>
      <c r="D1309" s="37"/>
      <c r="E1309" s="5"/>
      <c r="G1309"/>
      <c r="H1309"/>
      <c r="I1309"/>
      <c r="J1309"/>
      <c r="K1309"/>
      <c r="L1309"/>
      <c r="M1309"/>
    </row>
    <row r="1310" spans="1:13" s="7" customFormat="1">
      <c r="A1310" s="4"/>
      <c r="B1310" s="15"/>
      <c r="C1310" s="37"/>
      <c r="D1310" s="37"/>
      <c r="E1310" s="5"/>
      <c r="G1310"/>
      <c r="H1310"/>
      <c r="I1310"/>
      <c r="J1310"/>
      <c r="K1310"/>
      <c r="L1310"/>
      <c r="M1310"/>
    </row>
    <row r="1311" spans="1:13" s="7" customFormat="1">
      <c r="A1311" s="4"/>
      <c r="B1311" s="15"/>
      <c r="C1311" s="37"/>
      <c r="D1311" s="37"/>
      <c r="E1311" s="5"/>
      <c r="G1311"/>
      <c r="H1311"/>
      <c r="I1311"/>
      <c r="J1311"/>
      <c r="K1311"/>
      <c r="L1311"/>
      <c r="M1311"/>
    </row>
    <row r="1314" spans="1:13" s="7" customFormat="1">
      <c r="A1314" s="4"/>
      <c r="B1314" s="36"/>
      <c r="C1314" s="37"/>
      <c r="D1314" s="37"/>
      <c r="E1314" s="5"/>
      <c r="G1314"/>
      <c r="H1314"/>
      <c r="I1314"/>
      <c r="J1314"/>
      <c r="K1314"/>
      <c r="L1314"/>
      <c r="M1314"/>
    </row>
    <row r="1319" spans="1:13" s="7" customFormat="1">
      <c r="A1319" s="4"/>
      <c r="B1319" s="36"/>
      <c r="C1319" s="37"/>
      <c r="D1319" s="37"/>
      <c r="E1319" s="5"/>
      <c r="G1319"/>
      <c r="H1319"/>
      <c r="I1319"/>
      <c r="J1319"/>
      <c r="K1319"/>
      <c r="L1319"/>
      <c r="M1319"/>
    </row>
    <row r="1320" spans="1:13" s="7" customFormat="1">
      <c r="A1320" s="4"/>
      <c r="B1320" s="36"/>
      <c r="C1320" s="37"/>
      <c r="D1320" s="37"/>
      <c r="E1320" s="5"/>
      <c r="G1320"/>
      <c r="H1320"/>
      <c r="I1320"/>
      <c r="J1320"/>
      <c r="K1320"/>
      <c r="L1320"/>
      <c r="M1320"/>
    </row>
    <row r="1321" spans="1:13" s="7" customFormat="1">
      <c r="A1321" s="55"/>
      <c r="B1321" s="56"/>
      <c r="C1321" s="57"/>
      <c r="D1321" s="57"/>
      <c r="E1321" s="58"/>
      <c r="G1321"/>
      <c r="H1321"/>
      <c r="I1321"/>
      <c r="J1321"/>
      <c r="K1321"/>
      <c r="L1321"/>
      <c r="M1321"/>
    </row>
    <row r="1322" spans="1:13" s="7" customFormat="1">
      <c r="A1322" s="55"/>
      <c r="B1322" s="15"/>
      <c r="C1322"/>
      <c r="D1322"/>
      <c r="E1322" s="5"/>
      <c r="G1322"/>
      <c r="H1322"/>
      <c r="I1322"/>
      <c r="J1322"/>
      <c r="K1322"/>
      <c r="L1322"/>
      <c r="M1322"/>
    </row>
    <row r="1323" spans="1:13" s="7" customFormat="1">
      <c r="A1323" s="55"/>
      <c r="B1323" s="15"/>
      <c r="C1323" s="37"/>
      <c r="D1323" s="37"/>
      <c r="E1323" s="5"/>
      <c r="G1323"/>
      <c r="H1323"/>
      <c r="I1323"/>
      <c r="J1323"/>
      <c r="K1323"/>
      <c r="L1323"/>
      <c r="M1323"/>
    </row>
    <row r="1324" spans="1:13" s="5" customFormat="1">
      <c r="A1324" s="55"/>
      <c r="B1324" s="15"/>
      <c r="C1324" s="37"/>
      <c r="D1324" s="37"/>
      <c r="F1324" s="7"/>
      <c r="G1324"/>
      <c r="H1324"/>
      <c r="I1324"/>
      <c r="J1324"/>
      <c r="K1324"/>
      <c r="L1324"/>
      <c r="M1324"/>
    </row>
    <row r="1326" spans="1:13" s="5" customFormat="1">
      <c r="A1326" s="4"/>
      <c r="B1326" s="36"/>
      <c r="C1326" s="37"/>
      <c r="D1326" s="37"/>
      <c r="F1326" s="7"/>
      <c r="G1326"/>
      <c r="H1326"/>
      <c r="I1326"/>
      <c r="J1326"/>
      <c r="K1326"/>
      <c r="L1326"/>
      <c r="M1326"/>
    </row>
    <row r="1327" spans="1:13" s="5" customFormat="1">
      <c r="A1327" s="4"/>
      <c r="B1327" s="15"/>
      <c r="C1327" s="37"/>
      <c r="D1327" s="37"/>
      <c r="F1327" s="7"/>
      <c r="G1327"/>
      <c r="H1327"/>
      <c r="I1327"/>
      <c r="J1327"/>
      <c r="K1327"/>
      <c r="L1327"/>
      <c r="M1327"/>
    </row>
  </sheetData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zoomScale="125" zoomScaleNormal="125" zoomScalePageLayoutView="125" workbookViewId="0">
      <pane xSplit="1" ySplit="3" topLeftCell="B4" activePane="bottomRight" state="frozenSplit"/>
      <selection pane="topRight" activeCell="C1" sqref="C1"/>
      <selection pane="bottomLeft" activeCell="A4" sqref="A4"/>
      <selection pane="bottomRight"/>
    </sheetView>
  </sheetViews>
  <sheetFormatPr baseColWidth="10" defaultColWidth="8.83203125" defaultRowHeight="14" outlineLevelRow="1" x14ac:dyDescent="0"/>
  <cols>
    <col min="1" max="1" width="12.6640625" style="8" customWidth="1"/>
    <col min="2" max="2" width="21" style="8" bestFit="1" customWidth="1"/>
    <col min="3" max="3" width="8.1640625" style="67" customWidth="1"/>
    <col min="4" max="4" width="12.83203125" customWidth="1"/>
    <col min="5" max="5" width="8.1640625" style="65" customWidth="1"/>
    <col min="6" max="6" width="12.83203125" style="2" customWidth="1"/>
    <col min="7" max="7" width="8.1640625" style="67" customWidth="1"/>
    <col min="8" max="8" width="12.83203125" customWidth="1"/>
    <col min="9" max="9" width="8.1640625" style="65" customWidth="1"/>
    <col min="10" max="10" width="12.83203125" style="2" customWidth="1"/>
    <col min="11" max="11" width="12.6640625" style="65" customWidth="1"/>
    <col min="12" max="12" width="12.6640625" style="2" customWidth="1"/>
    <col min="13" max="13" width="8.1640625" style="67" customWidth="1"/>
    <col min="14" max="14" width="12.83203125" customWidth="1"/>
    <col min="15" max="15" width="8.1640625" style="65" customWidth="1"/>
    <col min="16" max="16" width="12.83203125" style="2" customWidth="1"/>
    <col min="17" max="17" width="8.1640625" style="67" customWidth="1"/>
    <col min="18" max="18" width="12.83203125" customWidth="1"/>
    <col min="19" max="19" width="8.1640625" style="65" customWidth="1"/>
    <col min="20" max="20" width="12.83203125" style="2" customWidth="1"/>
    <col min="21" max="21" width="12.6640625" style="65" customWidth="1"/>
    <col min="22" max="22" width="12.6640625" style="2" customWidth="1"/>
  </cols>
  <sheetData>
    <row r="1" spans="1:22" ht="20">
      <c r="A1" s="61" t="s">
        <v>73</v>
      </c>
      <c r="B1" s="9"/>
      <c r="C1" s="65"/>
      <c r="D1" s="2"/>
      <c r="G1" s="65"/>
      <c r="H1" s="2"/>
      <c r="M1" s="65"/>
      <c r="N1" s="2"/>
      <c r="Q1" s="65"/>
      <c r="R1" s="2"/>
    </row>
    <row r="2" spans="1:22">
      <c r="A2" s="9"/>
      <c r="B2" s="9"/>
      <c r="C2" s="75">
        <v>43466</v>
      </c>
      <c r="D2" s="76"/>
      <c r="E2" s="76"/>
      <c r="F2" s="76"/>
      <c r="G2" s="76"/>
      <c r="H2" s="76"/>
      <c r="I2" s="76"/>
      <c r="J2" s="60"/>
      <c r="K2" s="72"/>
      <c r="L2" s="21"/>
      <c r="M2" s="75">
        <v>43831</v>
      </c>
      <c r="N2" s="76"/>
      <c r="O2" s="76"/>
      <c r="P2" s="76"/>
      <c r="Q2" s="76"/>
      <c r="R2" s="76"/>
      <c r="S2" s="76"/>
      <c r="T2" s="60"/>
      <c r="U2" s="72"/>
      <c r="V2" s="21"/>
    </row>
    <row r="3" spans="1:22" s="2" customFormat="1">
      <c r="B3" s="9"/>
      <c r="C3" s="80" t="s">
        <v>15</v>
      </c>
      <c r="D3" s="81"/>
      <c r="E3" s="81" t="s">
        <v>16</v>
      </c>
      <c r="F3" s="81"/>
      <c r="G3" s="81" t="s">
        <v>13</v>
      </c>
      <c r="H3" s="81"/>
      <c r="I3" s="81" t="s">
        <v>14</v>
      </c>
      <c r="J3" s="81"/>
      <c r="K3" s="77" t="s">
        <v>28</v>
      </c>
      <c r="L3" s="78"/>
      <c r="M3" s="80" t="s">
        <v>15</v>
      </c>
      <c r="N3" s="81"/>
      <c r="O3" s="81" t="s">
        <v>16</v>
      </c>
      <c r="P3" s="81"/>
      <c r="Q3" s="81" t="s">
        <v>13</v>
      </c>
      <c r="R3" s="81"/>
      <c r="S3" s="81" t="s">
        <v>14</v>
      </c>
      <c r="T3" s="81"/>
      <c r="U3" s="77" t="s">
        <v>28</v>
      </c>
      <c r="V3" s="78"/>
    </row>
    <row r="4" spans="1:22" s="64" customFormat="1">
      <c r="A4" s="62" t="s">
        <v>12</v>
      </c>
      <c r="B4" s="62"/>
      <c r="C4" s="66" t="s">
        <v>68</v>
      </c>
      <c r="D4" s="63" t="s">
        <v>10</v>
      </c>
      <c r="E4" s="69" t="s">
        <v>68</v>
      </c>
      <c r="F4" s="63" t="s">
        <v>10</v>
      </c>
      <c r="G4" s="69" t="s">
        <v>68</v>
      </c>
      <c r="H4" s="63" t="s">
        <v>10</v>
      </c>
      <c r="I4" s="69" t="s">
        <v>68</v>
      </c>
      <c r="J4" s="63" t="s">
        <v>10</v>
      </c>
      <c r="K4" s="70" t="s">
        <v>68</v>
      </c>
      <c r="L4" s="71" t="s">
        <v>10</v>
      </c>
      <c r="M4" s="66" t="s">
        <v>68</v>
      </c>
      <c r="N4" s="63" t="s">
        <v>10</v>
      </c>
      <c r="O4" s="69" t="s">
        <v>68</v>
      </c>
      <c r="P4" s="63" t="s">
        <v>10</v>
      </c>
      <c r="Q4" s="69" t="s">
        <v>68</v>
      </c>
      <c r="R4" s="63" t="s">
        <v>10</v>
      </c>
      <c r="S4" s="69" t="s">
        <v>68</v>
      </c>
      <c r="T4" s="63" t="s">
        <v>10</v>
      </c>
      <c r="U4" s="70" t="s">
        <v>68</v>
      </c>
      <c r="V4" s="71" t="s">
        <v>10</v>
      </c>
    </row>
    <row r="5" spans="1:22" s="13" customFormat="1" outlineLevel="1">
      <c r="A5" s="12"/>
      <c r="B5" s="12"/>
      <c r="C5" s="79">
        <f>DATE(YEAR(C$2), 1, 1)</f>
        <v>43466</v>
      </c>
      <c r="D5" s="79"/>
      <c r="E5" s="79">
        <f>DATE(YEAR(C$2), 4, 1)</f>
        <v>43556</v>
      </c>
      <c r="F5" s="79"/>
      <c r="G5" s="79">
        <f>DATE(YEAR(C$2), 7, 1)</f>
        <v>43647</v>
      </c>
      <c r="H5" s="79"/>
      <c r="I5" s="79">
        <f>DATE(YEAR(C$2), 10, 1)</f>
        <v>43739</v>
      </c>
      <c r="J5" s="79"/>
      <c r="K5" s="73"/>
      <c r="L5" s="23"/>
      <c r="M5" s="79">
        <f>DATE(YEAR(M$2), 1, 1)</f>
        <v>43831</v>
      </c>
      <c r="N5" s="79"/>
      <c r="O5" s="79">
        <f>DATE(YEAR(M$2), 4, 1)</f>
        <v>43922</v>
      </c>
      <c r="P5" s="79"/>
      <c r="Q5" s="79">
        <f>DATE(YEAR(M$2), 7, 1)</f>
        <v>44013</v>
      </c>
      <c r="R5" s="79"/>
      <c r="S5" s="79">
        <f>DATE(YEAR(M$2), 10, 1)</f>
        <v>44105</v>
      </c>
      <c r="T5" s="79"/>
      <c r="U5" s="73"/>
      <c r="V5" s="23"/>
    </row>
    <row r="6" spans="1:22" s="13" customFormat="1" outlineLevel="1">
      <c r="A6" s="12"/>
      <c r="B6" s="12"/>
      <c r="C6" s="79">
        <f>DATE(YEAR(C$2), 3, 31)</f>
        <v>43555</v>
      </c>
      <c r="D6" s="79"/>
      <c r="E6" s="79">
        <f>DATE(YEAR(C$2), 6, 30)</f>
        <v>43646</v>
      </c>
      <c r="F6" s="79"/>
      <c r="G6" s="79">
        <f>DATE(YEAR(C$2), 9, 30)</f>
        <v>43738</v>
      </c>
      <c r="H6" s="79"/>
      <c r="I6" s="79">
        <f>DATE(YEAR(C$2), 12, 31)</f>
        <v>43830</v>
      </c>
      <c r="J6" s="79"/>
      <c r="K6" s="73"/>
      <c r="L6" s="23"/>
      <c r="M6" s="79">
        <f>DATE(YEAR(M$2), 3, 31)</f>
        <v>43921</v>
      </c>
      <c r="N6" s="79"/>
      <c r="O6" s="79">
        <f>DATE(YEAR(M$2), 6, 30)</f>
        <v>44012</v>
      </c>
      <c r="P6" s="79"/>
      <c r="Q6" s="79">
        <f>DATE(YEAR(M$2), 9, 30)</f>
        <v>44104</v>
      </c>
      <c r="R6" s="79"/>
      <c r="S6" s="79">
        <f>DATE(YEAR(M$2), 12, 31)</f>
        <v>44196</v>
      </c>
      <c r="T6" s="79"/>
      <c r="U6" s="73"/>
      <c r="V6" s="23"/>
    </row>
    <row r="7" spans="1:22">
      <c r="A7" s="8" t="s">
        <v>71</v>
      </c>
      <c r="B7" s="8" t="s">
        <v>74</v>
      </c>
      <c r="C7" s="67">
        <f>SUMIFS('Sales Ledger'!$D$3:$D$9998,'Sales Ledger'!$B$3:$B$9998,$A7,'Sales Ledger'!$A$3:$A$9998,"&gt;="&amp;C$5,'Sales Ledger'!$A$3:$A$9998,"&lt;="&amp;C$6)</f>
        <v>120</v>
      </c>
      <c r="D7" s="7">
        <f>SUMIFS('Sales Ledger'!$E$3:$E$9998,'Sales Ledger'!$B$3:$B$9998,$A7,'Sales Ledger'!$A$3:$A$9998,"&gt;="&amp;C$5,'Sales Ledger'!$A$3:$A$9998,"&lt;="&amp;C$6)</f>
        <v>1200</v>
      </c>
      <c r="E7" s="67">
        <f>SUMIFS('Sales Ledger'!$D$3:$D$9998,'Sales Ledger'!$B$3:$B$9998,$A7,'Sales Ledger'!$A$3:$A$9998,"&gt;="&amp;E$5,'Sales Ledger'!$A$3:$A$9998,"&lt;="&amp;E$6)</f>
        <v>0</v>
      </c>
      <c r="F7" s="7">
        <f>SUMIFS('Sales Ledger'!$E$3:$E$9998,'Sales Ledger'!$B$3:$B$9998,$A7,'Sales Ledger'!$A$3:$A$9998,"&gt;="&amp;E$5,'Sales Ledger'!$A$3:$A$9998,"&lt;="&amp;E$6)</f>
        <v>0</v>
      </c>
      <c r="G7" s="67">
        <f>SUMIFS('Sales Ledger'!$D$3:$D$9998,'Sales Ledger'!$B$3:$B$9998,$A7,'Sales Ledger'!$A$3:$A$9998,"&gt;="&amp;G$5,'Sales Ledger'!$A$3:$A$9998,"&lt;="&amp;G$6)</f>
        <v>0</v>
      </c>
      <c r="H7" s="7">
        <f>SUMIFS('Sales Ledger'!$E$3:$E$9998,'Sales Ledger'!$B$3:$B$9998,$A7,'Sales Ledger'!$A$3:$A$9998,"&gt;="&amp;G$5,'Sales Ledger'!$A$3:$A$9998,"&lt;="&amp;G$6)</f>
        <v>0</v>
      </c>
      <c r="I7" s="67">
        <f>SUMIFS('Sales Ledger'!$D$3:$D$9998,'Sales Ledger'!$B$3:$B$9998,$A7,'Sales Ledger'!$A$3:$A$9998,"&gt;="&amp;I$5,'Sales Ledger'!$A$3:$A$9998,"&lt;="&amp;I$6)</f>
        <v>0</v>
      </c>
      <c r="J7" s="7">
        <f>SUMIFS('Sales Ledger'!$E$3:$E$9998,'Sales Ledger'!$B$3:$B$9998,$A7,'Sales Ledger'!$A$3:$A$9998,"&gt;="&amp;I$5,'Sales Ledger'!$A$3:$A$9998,"&lt;="&amp;I$6)</f>
        <v>0</v>
      </c>
      <c r="K7" s="74">
        <f>C7+E7+G7+I7</f>
        <v>120</v>
      </c>
      <c r="L7" s="24">
        <f>D7+F7+H7+J7</f>
        <v>1200</v>
      </c>
      <c r="M7" s="67">
        <f>SUMIFS('Sales Ledger'!$D$3:$D$9998,'Sales Ledger'!$B$3:$B$9998,$A7,'Sales Ledger'!$A$3:$A$9998,"&gt;="&amp;M$5,'Sales Ledger'!$A$3:$A$9998,"&lt;="&amp;M$6)</f>
        <v>0</v>
      </c>
      <c r="N7" s="7">
        <f>SUMIFS('Sales Ledger'!$E$3:$E$9998,'Sales Ledger'!$B$3:$B$9998,$A7,'Sales Ledger'!$A$3:$A$9998,"&gt;="&amp;M$5,'Sales Ledger'!$A$3:$A$9998,"&lt;="&amp;M$6)</f>
        <v>0</v>
      </c>
      <c r="O7" s="67">
        <f>SUMIFS('Sales Ledger'!$D$3:$D$9998,'Sales Ledger'!$B$3:$B$9998,$A7,'Sales Ledger'!$A$3:$A$9998,"&gt;="&amp;O$5,'Sales Ledger'!$A$3:$A$9998,"&lt;="&amp;O$6)</f>
        <v>0</v>
      </c>
      <c r="P7" s="7">
        <f>SUMIFS('Sales Ledger'!$E$3:$E$9998,'Sales Ledger'!$B$3:$B$9998,$A7,'Sales Ledger'!$A$3:$A$9998,"&gt;="&amp;O$5,'Sales Ledger'!$A$3:$A$9998,"&lt;="&amp;O$6)</f>
        <v>0</v>
      </c>
      <c r="Q7" s="67">
        <f>SUMIFS('Sales Ledger'!$D$3:$D$9998,'Sales Ledger'!$B$3:$B$9998,$A7,'Sales Ledger'!$A$3:$A$9998,"&gt;="&amp;Q$5,'Sales Ledger'!$A$3:$A$9998,"&lt;="&amp;Q$6)</f>
        <v>0</v>
      </c>
      <c r="R7" s="7">
        <f>SUMIFS('Sales Ledger'!$E$3:$E$9998,'Sales Ledger'!$B$3:$B$9998,$A7,'Sales Ledger'!$A$3:$A$9998,"&gt;="&amp;Q$5,'Sales Ledger'!$A$3:$A$9998,"&lt;="&amp;Q$6)</f>
        <v>0</v>
      </c>
      <c r="S7" s="67">
        <f>SUMIFS('Sales Ledger'!$D$3:$D$9998,'Sales Ledger'!$B$3:$B$9998,$A7,'Sales Ledger'!$A$3:$A$9998,"&gt;="&amp;S$5,'Sales Ledger'!$A$3:$A$9998,"&lt;="&amp;S$6)</f>
        <v>0</v>
      </c>
      <c r="T7" s="7">
        <f>SUMIFS('Sales Ledger'!$E$3:$E$9998,'Sales Ledger'!$B$3:$B$9998,$A7,'Sales Ledger'!$A$3:$A$9998,"&gt;="&amp;S$5,'Sales Ledger'!$A$3:$A$9998,"&lt;="&amp;S$6)</f>
        <v>0</v>
      </c>
      <c r="U7" s="74">
        <f>M7+O7+Q7+S7</f>
        <v>0</v>
      </c>
      <c r="V7" s="24">
        <f>N7+P7+R7+T7</f>
        <v>0</v>
      </c>
    </row>
    <row r="8" spans="1:22">
      <c r="A8" s="8" t="s">
        <v>72</v>
      </c>
      <c r="B8" s="8" t="s">
        <v>63</v>
      </c>
      <c r="C8" s="67">
        <f>SUMIFS('Sales Ledger'!$D$3:$D$9998,'Sales Ledger'!$B$3:$B$9998,$A8,'Sales Ledger'!$A$3:$A$9998,"&gt;="&amp;C$5,'Sales Ledger'!$A$3:$A$9998,"&lt;="&amp;C$6)</f>
        <v>150</v>
      </c>
      <c r="D8" s="7">
        <f>SUMIFS('Sales Ledger'!$E$3:$E$9998,'Sales Ledger'!$B$3:$B$9998,$A8,'Sales Ledger'!$A$3:$A$9998,"&gt;="&amp;C$5,'Sales Ledger'!$A$3:$A$9998,"&lt;="&amp;C$6)</f>
        <v>1500</v>
      </c>
      <c r="E8" s="67">
        <f>SUMIFS('Sales Ledger'!$D$3:$D$9998,'Sales Ledger'!$B$3:$B$9998,$A8,'Sales Ledger'!$A$3:$A$9998,"&gt;="&amp;E$5,'Sales Ledger'!$A$3:$A$9998,"&lt;="&amp;E$6)</f>
        <v>0</v>
      </c>
      <c r="F8" s="7">
        <f>SUMIFS('Sales Ledger'!$E$3:$E$9998,'Sales Ledger'!$B$3:$B$9998,$A8,'Sales Ledger'!$A$3:$A$9998,"&gt;="&amp;E$5,'Sales Ledger'!$A$3:$A$9998,"&lt;="&amp;E$6)</f>
        <v>0</v>
      </c>
      <c r="G8" s="67">
        <f>SUMIFS('Sales Ledger'!$D$3:$D$9998,'Sales Ledger'!$B$3:$B$9998,$A8,'Sales Ledger'!$A$3:$A$9998,"&gt;="&amp;G$5,'Sales Ledger'!$A$3:$A$9998,"&lt;="&amp;G$6)</f>
        <v>0</v>
      </c>
      <c r="H8" s="7">
        <f>SUMIFS('Sales Ledger'!$E$3:$E$9998,'Sales Ledger'!$B$3:$B$9998,$A8,'Sales Ledger'!$A$3:$A$9998,"&gt;="&amp;G$5,'Sales Ledger'!$A$3:$A$9998,"&lt;="&amp;G$6)</f>
        <v>0</v>
      </c>
      <c r="I8" s="67">
        <f>SUMIFS('Sales Ledger'!$D$3:$D$9998,'Sales Ledger'!$B$3:$B$9998,$A8,'Sales Ledger'!$A$3:$A$9998,"&gt;="&amp;I$5,'Sales Ledger'!$A$3:$A$9998,"&lt;="&amp;I$6)</f>
        <v>0</v>
      </c>
      <c r="J8" s="7">
        <f>SUMIFS('Sales Ledger'!$E$3:$E$9998,'Sales Ledger'!$B$3:$B$9998,$A8,'Sales Ledger'!$A$3:$A$9998,"&gt;="&amp;I$5,'Sales Ledger'!$A$3:$A$9998,"&lt;="&amp;I$6)</f>
        <v>0</v>
      </c>
      <c r="K8" s="74">
        <f t="shared" ref="K8:L10" si="0">C8+E8+G8+I8</f>
        <v>150</v>
      </c>
      <c r="L8" s="24">
        <f t="shared" si="0"/>
        <v>1500</v>
      </c>
      <c r="M8" s="67">
        <f>SUMIFS('Sales Ledger'!$D$3:$D$9998,'Sales Ledger'!$B$3:$B$9998,$A8,'Sales Ledger'!$A$3:$A$9998,"&gt;="&amp;M$5,'Sales Ledger'!$A$3:$A$9998,"&lt;="&amp;M$6)</f>
        <v>0</v>
      </c>
      <c r="N8" s="7">
        <f>SUMIFS('Sales Ledger'!$E$3:$E$9998,'Sales Ledger'!$B$3:$B$9998,$A8,'Sales Ledger'!$A$3:$A$9998,"&gt;="&amp;M$5,'Sales Ledger'!$A$3:$A$9998,"&lt;="&amp;M$6)</f>
        <v>0</v>
      </c>
      <c r="O8" s="67">
        <f>SUMIFS('Sales Ledger'!$D$3:$D$9998,'Sales Ledger'!$B$3:$B$9998,$A8,'Sales Ledger'!$A$3:$A$9998,"&gt;="&amp;O$5,'Sales Ledger'!$A$3:$A$9998,"&lt;="&amp;O$6)</f>
        <v>0</v>
      </c>
      <c r="P8" s="7">
        <f>SUMIFS('Sales Ledger'!$E$3:$E$9998,'Sales Ledger'!$B$3:$B$9998,$A8,'Sales Ledger'!$A$3:$A$9998,"&gt;="&amp;O$5,'Sales Ledger'!$A$3:$A$9998,"&lt;="&amp;O$6)</f>
        <v>0</v>
      </c>
      <c r="Q8" s="67">
        <f>SUMIFS('Sales Ledger'!$D$3:$D$9998,'Sales Ledger'!$B$3:$B$9998,$A8,'Sales Ledger'!$A$3:$A$9998,"&gt;="&amp;Q$5,'Sales Ledger'!$A$3:$A$9998,"&lt;="&amp;Q$6)</f>
        <v>0</v>
      </c>
      <c r="R8" s="7">
        <f>SUMIFS('Sales Ledger'!$E$3:$E$9998,'Sales Ledger'!$B$3:$B$9998,$A8,'Sales Ledger'!$A$3:$A$9998,"&gt;="&amp;Q$5,'Sales Ledger'!$A$3:$A$9998,"&lt;="&amp;Q$6)</f>
        <v>0</v>
      </c>
      <c r="S8" s="67">
        <f>SUMIFS('Sales Ledger'!$D$3:$D$9998,'Sales Ledger'!$B$3:$B$9998,$A8,'Sales Ledger'!$A$3:$A$9998,"&gt;="&amp;S$5,'Sales Ledger'!$A$3:$A$9998,"&lt;="&amp;S$6)</f>
        <v>0</v>
      </c>
      <c r="T8" s="7">
        <f>SUMIFS('Sales Ledger'!$E$3:$E$9998,'Sales Ledger'!$B$3:$B$9998,$A8,'Sales Ledger'!$A$3:$A$9998,"&gt;="&amp;S$5,'Sales Ledger'!$A$3:$A$9998,"&lt;="&amp;S$6)</f>
        <v>0</v>
      </c>
      <c r="U8" s="74">
        <f t="shared" ref="U8:U10" si="1">M8+O8+Q8+S8</f>
        <v>0</v>
      </c>
      <c r="V8" s="24">
        <f t="shared" ref="V8:V10" si="2">N8+P8+R8+T8</f>
        <v>0</v>
      </c>
    </row>
    <row r="9" spans="1:22">
      <c r="A9" s="9" t="s">
        <v>70</v>
      </c>
      <c r="B9" s="9" t="s">
        <v>75</v>
      </c>
      <c r="C9" s="67">
        <f>SUMIFS('Sales Ledger'!$D$3:$D$9998,'Sales Ledger'!$B$3:$B$9998,$A9,'Sales Ledger'!$A$3:$A$9998,"&gt;="&amp;C$5,'Sales Ledger'!$A$3:$A$9998,"&lt;="&amp;C$6)</f>
        <v>150</v>
      </c>
      <c r="D9" s="7">
        <f>SUMIFS('Sales Ledger'!$E$3:$E$9998,'Sales Ledger'!$B$3:$B$9998,$A9,'Sales Ledger'!$A$3:$A$9998,"&gt;="&amp;C$5,'Sales Ledger'!$A$3:$A$9998,"&lt;="&amp;C$6)</f>
        <v>1500</v>
      </c>
      <c r="E9" s="67">
        <f>SUMIFS('Sales Ledger'!$D$3:$D$9998,'Sales Ledger'!$B$3:$B$9998,$A9,'Sales Ledger'!$A$3:$A$9998,"&gt;="&amp;E$5,'Sales Ledger'!$A$3:$A$9998,"&lt;="&amp;E$6)</f>
        <v>0</v>
      </c>
      <c r="F9" s="7">
        <f>SUMIFS('Sales Ledger'!$E$3:$E$9998,'Sales Ledger'!$B$3:$B$9998,$A9,'Sales Ledger'!$A$3:$A$9998,"&gt;="&amp;E$5,'Sales Ledger'!$A$3:$A$9998,"&lt;="&amp;E$6)</f>
        <v>0</v>
      </c>
      <c r="G9" s="67">
        <f>SUMIFS('Sales Ledger'!$D$3:$D$9998,'Sales Ledger'!$B$3:$B$9998,$A9,'Sales Ledger'!$A$3:$A$9998,"&gt;="&amp;G$5,'Sales Ledger'!$A$3:$A$9998,"&lt;="&amp;G$6)</f>
        <v>0</v>
      </c>
      <c r="H9" s="7">
        <f>SUMIFS('Sales Ledger'!$E$3:$E$9998,'Sales Ledger'!$B$3:$B$9998,$A9,'Sales Ledger'!$A$3:$A$9998,"&gt;="&amp;G$5,'Sales Ledger'!$A$3:$A$9998,"&lt;="&amp;G$6)</f>
        <v>0</v>
      </c>
      <c r="I9" s="67">
        <f>SUMIFS('Sales Ledger'!$D$3:$D$9998,'Sales Ledger'!$B$3:$B$9998,$A9,'Sales Ledger'!$A$3:$A$9998,"&gt;="&amp;I$5,'Sales Ledger'!$A$3:$A$9998,"&lt;="&amp;I$6)</f>
        <v>0</v>
      </c>
      <c r="J9" s="7">
        <f>SUMIFS('Sales Ledger'!$E$3:$E$9998,'Sales Ledger'!$B$3:$B$9998,$A9,'Sales Ledger'!$A$3:$A$9998,"&gt;="&amp;I$5,'Sales Ledger'!$A$3:$A$9998,"&lt;="&amp;I$6)</f>
        <v>0</v>
      </c>
      <c r="K9" s="74">
        <f t="shared" si="0"/>
        <v>150</v>
      </c>
      <c r="L9" s="24">
        <f t="shared" si="0"/>
        <v>1500</v>
      </c>
      <c r="M9" s="67">
        <f>SUMIFS('Sales Ledger'!$D$3:$D$9998,'Sales Ledger'!$B$3:$B$9998,$A9,'Sales Ledger'!$A$3:$A$9998,"&gt;="&amp;M$5,'Sales Ledger'!$A$3:$A$9998,"&lt;="&amp;M$6)</f>
        <v>0</v>
      </c>
      <c r="N9" s="7">
        <f>SUMIFS('Sales Ledger'!$E$3:$E$9998,'Sales Ledger'!$B$3:$B$9998,$A9,'Sales Ledger'!$A$3:$A$9998,"&gt;="&amp;M$5,'Sales Ledger'!$A$3:$A$9998,"&lt;="&amp;M$6)</f>
        <v>0</v>
      </c>
      <c r="O9" s="67">
        <f>SUMIFS('Sales Ledger'!$D$3:$D$9998,'Sales Ledger'!$B$3:$B$9998,$A9,'Sales Ledger'!$A$3:$A$9998,"&gt;="&amp;O$5,'Sales Ledger'!$A$3:$A$9998,"&lt;="&amp;O$6)</f>
        <v>0</v>
      </c>
      <c r="P9" s="7">
        <f>SUMIFS('Sales Ledger'!$E$3:$E$9998,'Sales Ledger'!$B$3:$B$9998,$A9,'Sales Ledger'!$A$3:$A$9998,"&gt;="&amp;O$5,'Sales Ledger'!$A$3:$A$9998,"&lt;="&amp;O$6)</f>
        <v>0</v>
      </c>
      <c r="Q9" s="67">
        <f>SUMIFS('Sales Ledger'!$D$3:$D$9998,'Sales Ledger'!$B$3:$B$9998,$A9,'Sales Ledger'!$A$3:$A$9998,"&gt;="&amp;Q$5,'Sales Ledger'!$A$3:$A$9998,"&lt;="&amp;Q$6)</f>
        <v>0</v>
      </c>
      <c r="R9" s="7">
        <f>SUMIFS('Sales Ledger'!$E$3:$E$9998,'Sales Ledger'!$B$3:$B$9998,$A9,'Sales Ledger'!$A$3:$A$9998,"&gt;="&amp;Q$5,'Sales Ledger'!$A$3:$A$9998,"&lt;="&amp;Q$6)</f>
        <v>0</v>
      </c>
      <c r="S9" s="67">
        <f>SUMIFS('Sales Ledger'!$D$3:$D$9998,'Sales Ledger'!$B$3:$B$9998,$A9,'Sales Ledger'!$A$3:$A$9998,"&gt;="&amp;S$5,'Sales Ledger'!$A$3:$A$9998,"&lt;="&amp;S$6)</f>
        <v>0</v>
      </c>
      <c r="T9" s="7">
        <f>SUMIFS('Sales Ledger'!$E$3:$E$9998,'Sales Ledger'!$B$3:$B$9998,$A9,'Sales Ledger'!$A$3:$A$9998,"&gt;="&amp;S$5,'Sales Ledger'!$A$3:$A$9998,"&lt;="&amp;S$6)</f>
        <v>0</v>
      </c>
      <c r="U9" s="74">
        <f t="shared" si="1"/>
        <v>0</v>
      </c>
      <c r="V9" s="24">
        <f t="shared" si="2"/>
        <v>0</v>
      </c>
    </row>
    <row r="10" spans="1:22">
      <c r="A10" s="18" t="s">
        <v>8</v>
      </c>
      <c r="B10" s="18"/>
      <c r="C10" s="68">
        <f t="shared" ref="C10:J10" si="3">SUM(C7:C9)</f>
        <v>420</v>
      </c>
      <c r="D10" s="17">
        <f t="shared" si="3"/>
        <v>4200</v>
      </c>
      <c r="E10" s="68">
        <f t="shared" si="3"/>
        <v>0</v>
      </c>
      <c r="F10" s="17">
        <f t="shared" si="3"/>
        <v>0</v>
      </c>
      <c r="G10" s="68">
        <f t="shared" si="3"/>
        <v>0</v>
      </c>
      <c r="H10" s="17">
        <f t="shared" si="3"/>
        <v>0</v>
      </c>
      <c r="I10" s="68">
        <f t="shared" si="3"/>
        <v>0</v>
      </c>
      <c r="J10" s="17">
        <f t="shared" si="3"/>
        <v>0</v>
      </c>
      <c r="K10" s="74">
        <f t="shared" si="0"/>
        <v>420</v>
      </c>
      <c r="L10" s="24">
        <f t="shared" si="0"/>
        <v>4200</v>
      </c>
      <c r="M10" s="68">
        <f t="shared" ref="M10:T10" si="4">SUM(M7:M9)</f>
        <v>0</v>
      </c>
      <c r="N10" s="17">
        <f t="shared" si="4"/>
        <v>0</v>
      </c>
      <c r="O10" s="68">
        <f t="shared" si="4"/>
        <v>0</v>
      </c>
      <c r="P10" s="17">
        <f t="shared" si="4"/>
        <v>0</v>
      </c>
      <c r="Q10" s="68">
        <f t="shared" si="4"/>
        <v>0</v>
      </c>
      <c r="R10" s="17">
        <f t="shared" si="4"/>
        <v>0</v>
      </c>
      <c r="S10" s="68">
        <f t="shared" si="4"/>
        <v>0</v>
      </c>
      <c r="T10" s="17">
        <f t="shared" si="4"/>
        <v>0</v>
      </c>
      <c r="U10" s="74">
        <f t="shared" si="1"/>
        <v>0</v>
      </c>
      <c r="V10" s="24">
        <f t="shared" si="2"/>
        <v>0</v>
      </c>
    </row>
  </sheetData>
  <mergeCells count="28">
    <mergeCell ref="C2:I2"/>
    <mergeCell ref="C3:D3"/>
    <mergeCell ref="C5:D5"/>
    <mergeCell ref="C6:D6"/>
    <mergeCell ref="E3:F3"/>
    <mergeCell ref="E5:F5"/>
    <mergeCell ref="E6:F6"/>
    <mergeCell ref="G3:H3"/>
    <mergeCell ref="I3:J3"/>
    <mergeCell ref="K3:L3"/>
    <mergeCell ref="M2:S2"/>
    <mergeCell ref="M3:N3"/>
    <mergeCell ref="O3:P3"/>
    <mergeCell ref="Q3:R3"/>
    <mergeCell ref="S3:T3"/>
    <mergeCell ref="M6:N6"/>
    <mergeCell ref="O6:P6"/>
    <mergeCell ref="Q6:R6"/>
    <mergeCell ref="S6:T6"/>
    <mergeCell ref="G5:H5"/>
    <mergeCell ref="G6:H6"/>
    <mergeCell ref="I5:J5"/>
    <mergeCell ref="I6:J6"/>
    <mergeCell ref="U3:V3"/>
    <mergeCell ref="M5:N5"/>
    <mergeCell ref="O5:P5"/>
    <mergeCell ref="Q5:R5"/>
    <mergeCell ref="S5:T5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Ledger</vt:lpstr>
      <vt:lpstr>P&amp;L</vt:lpstr>
      <vt:lpstr>Sales Ledger</vt:lpstr>
      <vt:lpstr>Sales Summary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Luni</dc:creator>
  <cp:lastModifiedBy>Luni Libes</cp:lastModifiedBy>
  <cp:lastPrinted>2016-04-21T15:54:51Z</cp:lastPrinted>
  <dcterms:created xsi:type="dcterms:W3CDTF">2012-08-29T16:37:27Z</dcterms:created>
  <dcterms:modified xsi:type="dcterms:W3CDTF">2019-02-15T18:38:41Z</dcterms:modified>
</cp:coreProperties>
</file>